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<sst xmlns="http://schemas.openxmlformats.org/spreadsheetml/2006/main" count="1408" uniqueCount="542">
  <si>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</si>
  <si>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</si>
  <si>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QG080</t>
  </si>
  <si>
    <t>Location</t>
  </si>
  <si>
    <t>qPCR Primer</t>
  </si>
  <si>
    <t>Accession No. of Gene</t>
  </si>
  <si>
    <t>Symbol</t>
  </si>
  <si>
    <t>A01</t>
  </si>
  <si>
    <t>HQP017733</t>
  </si>
  <si>
    <t>NM_004333</t>
  </si>
  <si>
    <t>BRAF</t>
  </si>
  <si>
    <t>A02</t>
  </si>
  <si>
    <t>HQP054045</t>
  </si>
  <si>
    <t>BC004257</t>
  </si>
  <si>
    <t>RET</t>
  </si>
  <si>
    <t>A03</t>
  </si>
  <si>
    <t>HQP016418</t>
  </si>
  <si>
    <t>NM_004327</t>
  </si>
  <si>
    <t>BCR</t>
  </si>
  <si>
    <t>A04</t>
  </si>
  <si>
    <t>HQP011914</t>
  </si>
  <si>
    <t>NM_002524</t>
  </si>
  <si>
    <t>NRAS</t>
  </si>
  <si>
    <t>A05</t>
  </si>
  <si>
    <t>HQP010133</t>
  </si>
  <si>
    <t>NM_004985</t>
  </si>
  <si>
    <t>KRAS</t>
  </si>
  <si>
    <t>A06</t>
  </si>
  <si>
    <t>HQP013150</t>
  </si>
  <si>
    <t>NM_006218</t>
  </si>
  <si>
    <t>PIK3CA</t>
  </si>
  <si>
    <t>A07</t>
  </si>
  <si>
    <t>HQP009036</t>
  </si>
  <si>
    <t>NM_005343</t>
  </si>
  <si>
    <t>HRAS</t>
  </si>
  <si>
    <t>A08</t>
  </si>
  <si>
    <t>HQP018564</t>
  </si>
  <si>
    <t>NM_005432</t>
  </si>
  <si>
    <t>XRCC3</t>
  </si>
  <si>
    <t>A09</t>
  </si>
  <si>
    <t>HQP018562</t>
  </si>
  <si>
    <t>NM_006297</t>
  </si>
  <si>
    <t>XRCC1</t>
  </si>
  <si>
    <t>A10</t>
  </si>
  <si>
    <t>HQP018175</t>
  </si>
  <si>
    <t>NM_000546</t>
  </si>
  <si>
    <t>TP53</t>
  </si>
  <si>
    <t>A11</t>
  </si>
  <si>
    <t>HQP004991</t>
  </si>
  <si>
    <t>NM_001014431</t>
  </si>
  <si>
    <t>AKT1</t>
  </si>
  <si>
    <t>A12</t>
  </si>
  <si>
    <t>HQP054047</t>
  </si>
  <si>
    <t>BC008403</t>
  </si>
  <si>
    <t>HLA-DRB1</t>
  </si>
  <si>
    <t>B01</t>
  </si>
  <si>
    <t>HQP018271</t>
  </si>
  <si>
    <t>NM_000369</t>
  </si>
  <si>
    <t>TSHR</t>
  </si>
  <si>
    <t>B02</t>
  </si>
  <si>
    <t>HQP018097</t>
  </si>
  <si>
    <t>NM_003317</t>
  </si>
  <si>
    <t>TITF1</t>
  </si>
  <si>
    <t>B03</t>
  </si>
  <si>
    <t>HQP018077</t>
  </si>
  <si>
    <t>NM_003250</t>
  </si>
  <si>
    <t>THRA</t>
  </si>
  <si>
    <t>B04</t>
  </si>
  <si>
    <t>HQP015925</t>
  </si>
  <si>
    <t>NM_002843</t>
  </si>
  <si>
    <t>PTPRJ</t>
  </si>
  <si>
    <t>B05</t>
  </si>
  <si>
    <t>HQP011235</t>
  </si>
  <si>
    <t>NM_000249</t>
  </si>
  <si>
    <t>MLH1</t>
  </si>
  <si>
    <t>B06</t>
  </si>
  <si>
    <t>HQP001136</t>
  </si>
  <si>
    <t>NM_000015</t>
  </si>
  <si>
    <t>NAT2</t>
  </si>
  <si>
    <t>B07</t>
  </si>
  <si>
    <t>HQP005704</t>
  </si>
  <si>
    <t>NM_004473</t>
  </si>
  <si>
    <t>FOXE1</t>
  </si>
  <si>
    <t>B08</t>
  </si>
  <si>
    <t>HQP022764</t>
  </si>
  <si>
    <t>NM_004832</t>
  </si>
  <si>
    <t>GSTO1</t>
  </si>
  <si>
    <t>B09</t>
  </si>
  <si>
    <t>HQP019650</t>
  </si>
  <si>
    <t>NM_005436</t>
  </si>
  <si>
    <t>CCDC6</t>
  </si>
  <si>
    <t>B10</t>
  </si>
  <si>
    <t>HQP018565</t>
  </si>
  <si>
    <t>NM_003401</t>
  </si>
  <si>
    <t>XRCC4</t>
  </si>
  <si>
    <t>B11</t>
  </si>
  <si>
    <t>HQP018475</t>
  </si>
  <si>
    <t>NM_001025366</t>
  </si>
  <si>
    <t>VEGFA</t>
  </si>
  <si>
    <t>B12</t>
  </si>
  <si>
    <t>HQP018042</t>
  </si>
  <si>
    <t>NM_003235</t>
  </si>
  <si>
    <t>TG</t>
  </si>
  <si>
    <t>C01</t>
  </si>
  <si>
    <t>HQP016088</t>
  </si>
  <si>
    <t>NM_002880</t>
  </si>
  <si>
    <t>RAF1</t>
  </si>
  <si>
    <t>C02</t>
  </si>
  <si>
    <t>HQP011938</t>
  </si>
  <si>
    <t>NM_001007792</t>
  </si>
  <si>
    <t>NTRK1</t>
  </si>
  <si>
    <t>C03</t>
  </si>
  <si>
    <t>HQP011597</t>
  </si>
  <si>
    <t>NM_002467</t>
  </si>
  <si>
    <t>MYC</t>
  </si>
  <si>
    <t>C04</t>
  </si>
  <si>
    <t>HQP011492</t>
  </si>
  <si>
    <t>NM_002439</t>
  </si>
  <si>
    <t>MSH3</t>
  </si>
  <si>
    <t>C05</t>
  </si>
  <si>
    <t>HQP010613</t>
  </si>
  <si>
    <t>NM_002312</t>
  </si>
  <si>
    <t>LIG4</t>
  </si>
  <si>
    <t>C06</t>
  </si>
  <si>
    <t>HQP007767</t>
  </si>
  <si>
    <t>NM_002075</t>
  </si>
  <si>
    <t>GNB3</t>
  </si>
  <si>
    <t>C07</t>
  </si>
  <si>
    <t>HQP004605</t>
  </si>
  <si>
    <t>NM_005228</t>
  </si>
  <si>
    <t>EGFR</t>
  </si>
  <si>
    <t>C08</t>
  </si>
  <si>
    <t>HQP003772</t>
  </si>
  <si>
    <t>NM_000499</t>
  </si>
  <si>
    <t>CYP1A1</t>
  </si>
  <si>
    <t>C09</t>
  </si>
  <si>
    <t>HQP016706</t>
  </si>
  <si>
    <t>NM_003002</t>
  </si>
  <si>
    <t>SDHD</t>
  </si>
  <si>
    <t>C10</t>
  </si>
  <si>
    <t>HQP007370</t>
  </si>
  <si>
    <t>NM_005264</t>
  </si>
  <si>
    <t>GFRA1</t>
  </si>
  <si>
    <t>C11</t>
  </si>
  <si>
    <t>HQP054052</t>
  </si>
  <si>
    <t>BC015035</t>
  </si>
  <si>
    <t>FGFR1</t>
  </si>
  <si>
    <t>C12</t>
  </si>
  <si>
    <t>HQP054035</t>
  </si>
  <si>
    <t>NM_175940</t>
  </si>
  <si>
    <t>DUOX1</t>
  </si>
  <si>
    <t>D01</t>
  </si>
  <si>
    <t>HQP023420</t>
  </si>
  <si>
    <t>NM_005121</t>
  </si>
  <si>
    <t>THRAP1</t>
  </si>
  <si>
    <t>D02</t>
  </si>
  <si>
    <t>HQP022741</t>
  </si>
  <si>
    <t>NM_170751</t>
  </si>
  <si>
    <t>CDYL</t>
  </si>
  <si>
    <t>D03</t>
  </si>
  <si>
    <t>HQP022530</t>
  </si>
  <si>
    <t>NM_004239</t>
  </si>
  <si>
    <t>TRIP11</t>
  </si>
  <si>
    <t>D04</t>
  </si>
  <si>
    <t>HQP022528</t>
  </si>
  <si>
    <t>NM_004238</t>
  </si>
  <si>
    <t>TRIP12</t>
  </si>
  <si>
    <t>D05</t>
  </si>
  <si>
    <t>HQP022428</t>
  </si>
  <si>
    <t>NM_004760</t>
  </si>
  <si>
    <t>STK17A</t>
  </si>
  <si>
    <t>D06</t>
  </si>
  <si>
    <t>HQP022427</t>
  </si>
  <si>
    <t>NM_004226</t>
  </si>
  <si>
    <t>STK17B</t>
  </si>
  <si>
    <t>D07</t>
  </si>
  <si>
    <t>HQP021961</t>
  </si>
  <si>
    <t>NM_003977</t>
  </si>
  <si>
    <t>AIP</t>
  </si>
  <si>
    <t>D08</t>
  </si>
  <si>
    <t>HQP020440</t>
  </si>
  <si>
    <t>NM_032119</t>
  </si>
  <si>
    <t>GPR98</t>
  </si>
  <si>
    <t>D09</t>
  </si>
  <si>
    <t>HQP019661</t>
  </si>
  <si>
    <t>NM_005437</t>
  </si>
  <si>
    <t>NCOA4</t>
  </si>
  <si>
    <t>D10</t>
  </si>
  <si>
    <t>HQP018802</t>
  </si>
  <si>
    <t>NM_001008540</t>
  </si>
  <si>
    <t>CXCR4</t>
  </si>
  <si>
    <t>D11</t>
  </si>
  <si>
    <t>HQP018794</t>
  </si>
  <si>
    <t>NM_003466</t>
  </si>
  <si>
    <t>PAX8</t>
  </si>
  <si>
    <t>D12</t>
  </si>
  <si>
    <t>HQP018750</t>
  </si>
  <si>
    <t>NM_006301</t>
  </si>
  <si>
    <t>MAP3K12</t>
  </si>
  <si>
    <t>E01</t>
  </si>
  <si>
    <t>HQP018568</t>
  </si>
  <si>
    <t>NM_021141</t>
  </si>
  <si>
    <t>XRCC5</t>
  </si>
  <si>
    <t>E02</t>
  </si>
  <si>
    <t>HQP018563</t>
  </si>
  <si>
    <t>NM_005431</t>
  </si>
  <si>
    <t>XRCC2</t>
  </si>
  <si>
    <t>E03</t>
  </si>
  <si>
    <t>HQP018546</t>
  </si>
  <si>
    <t>NM_000378</t>
  </si>
  <si>
    <t>WT1</t>
  </si>
  <si>
    <t>E04</t>
  </si>
  <si>
    <t>HQP018504</t>
  </si>
  <si>
    <t>NM_000552</t>
  </si>
  <si>
    <t>VWF</t>
  </si>
  <si>
    <t>E05</t>
  </si>
  <si>
    <t>HQP018502</t>
  </si>
  <si>
    <t>NM_000638</t>
  </si>
  <si>
    <t>VTN</t>
  </si>
  <si>
    <t>E06</t>
  </si>
  <si>
    <t>HQP018474</t>
  </si>
  <si>
    <t>NM_000376</t>
  </si>
  <si>
    <t>VDR</t>
  </si>
  <si>
    <t>E07</t>
  </si>
  <si>
    <t>HQP018402</t>
  </si>
  <si>
    <t>NM_021833</t>
  </si>
  <si>
    <t>UCP1</t>
  </si>
  <si>
    <t>E08</t>
  </si>
  <si>
    <t>HQP018340</t>
  </si>
  <si>
    <t>NM_003331</t>
  </si>
  <si>
    <t>TYK2</t>
  </si>
  <si>
    <t>E09</t>
  </si>
  <si>
    <t>HQP018237</t>
  </si>
  <si>
    <t>NM_004620</t>
  </si>
  <si>
    <t>TRAF6</t>
  </si>
  <si>
    <t>E10</t>
  </si>
  <si>
    <t>HQP018214</t>
  </si>
  <si>
    <t>NM_000547</t>
  </si>
  <si>
    <t>TPO</t>
  </si>
  <si>
    <t>E11</t>
  </si>
  <si>
    <t>HQP017965</t>
  </si>
  <si>
    <t>NM_003205</t>
  </si>
  <si>
    <t>TCF12</t>
  </si>
  <si>
    <t>E12</t>
  </si>
  <si>
    <t>HQP017950</t>
  </si>
  <si>
    <t>NM_003198</t>
  </si>
  <si>
    <t>TCEB3</t>
  </si>
  <si>
    <t>F01</t>
  </si>
  <si>
    <t>HQP017767</t>
  </si>
  <si>
    <t>NM_003150</t>
  </si>
  <si>
    <t>STAT3</t>
  </si>
  <si>
    <t>F02</t>
  </si>
  <si>
    <t>HQP017766</t>
  </si>
  <si>
    <t>NM_005419</t>
  </si>
  <si>
    <t>STAT2</t>
  </si>
  <si>
    <t>F03</t>
  </si>
  <si>
    <t>HQP017764</t>
  </si>
  <si>
    <t>NM_007315</t>
  </si>
  <si>
    <t>STAT1</t>
  </si>
  <si>
    <t>F04</t>
  </si>
  <si>
    <t>HQP017696</t>
  </si>
  <si>
    <t>NM_005417</t>
  </si>
  <si>
    <t>SRC</t>
  </si>
  <si>
    <t>F05</t>
  </si>
  <si>
    <t>HQP017563</t>
  </si>
  <si>
    <t>NM_005631</t>
  </si>
  <si>
    <t>SMO</t>
  </si>
  <si>
    <t>F06</t>
  </si>
  <si>
    <t>HQP017163</t>
  </si>
  <si>
    <t>NM_005067</t>
  </si>
  <si>
    <t>SIAH2</t>
  </si>
  <si>
    <t>F07</t>
  </si>
  <si>
    <t>HQP016743</t>
  </si>
  <si>
    <t>NM_005065</t>
  </si>
  <si>
    <t>SEL1L</t>
  </si>
  <si>
    <t>F08</t>
  </si>
  <si>
    <t>HQP016694</t>
  </si>
  <si>
    <t>NM_001035511</t>
  </si>
  <si>
    <t>SDHC</t>
  </si>
  <si>
    <t>F09</t>
  </si>
  <si>
    <t>HQP016689</t>
  </si>
  <si>
    <t>NM_003000</t>
  </si>
  <si>
    <t>SDHB</t>
  </si>
  <si>
    <t>F10</t>
  </si>
  <si>
    <t>HQP016626</t>
  </si>
  <si>
    <t>NM_002985</t>
  </si>
  <si>
    <t>CCL5</t>
  </si>
  <si>
    <t>F11</t>
  </si>
  <si>
    <t>HQP016549</t>
  </si>
  <si>
    <t>NM_002966</t>
  </si>
  <si>
    <t>S100A10</t>
  </si>
  <si>
    <t>F12</t>
  </si>
  <si>
    <t>HQP016212</t>
  </si>
  <si>
    <t>NM_000657</t>
  </si>
  <si>
    <t>BCL2</t>
  </si>
  <si>
    <t>G01</t>
  </si>
  <si>
    <t>HQP016125</t>
  </si>
  <si>
    <t>NM_002890</t>
  </si>
  <si>
    <t>RASA1</t>
  </si>
  <si>
    <t>G02</t>
  </si>
  <si>
    <t>HQP016103</t>
  </si>
  <si>
    <t>NM_001010935</t>
  </si>
  <si>
    <t>RAP1A</t>
  </si>
  <si>
    <t>G03</t>
  </si>
  <si>
    <t>HQP016087</t>
  </si>
  <si>
    <t>NM_134424</t>
  </si>
  <si>
    <t>RAD52</t>
  </si>
  <si>
    <t>G04</t>
  </si>
  <si>
    <t>HQP015610</t>
  </si>
  <si>
    <t>NM_002820</t>
  </si>
  <si>
    <t>PTHLH</t>
  </si>
  <si>
    <t>G05</t>
  </si>
  <si>
    <t>HQP015538</t>
  </si>
  <si>
    <t>NM_004322</t>
  </si>
  <si>
    <t>BAD</t>
  </si>
  <si>
    <t>G06</t>
  </si>
  <si>
    <t>HQP015535</t>
  </si>
  <si>
    <t>NM_000314</t>
  </si>
  <si>
    <t>PTEN</t>
  </si>
  <si>
    <t>G07</t>
  </si>
  <si>
    <t>HQP015530</t>
  </si>
  <si>
    <t>NM_000264</t>
  </si>
  <si>
    <t>PTCH1</t>
  </si>
  <si>
    <t>G08</t>
  </si>
  <si>
    <t>HQP014848</t>
  </si>
  <si>
    <t>NM_002745</t>
  </si>
  <si>
    <t>MAPK1</t>
  </si>
  <si>
    <t>G09</t>
  </si>
  <si>
    <t>HQP014707</t>
  </si>
  <si>
    <t>NM_018371</t>
  </si>
  <si>
    <t>ChGn</t>
  </si>
  <si>
    <t>G10</t>
  </si>
  <si>
    <t>HQP014650</t>
  </si>
  <si>
    <t>NM_002734</t>
  </si>
  <si>
    <t>PRKAR1A</t>
  </si>
  <si>
    <t>G11</t>
  </si>
  <si>
    <t>HQP013633</t>
  </si>
  <si>
    <t>NM_005037</t>
  </si>
  <si>
    <t>PPARG</t>
  </si>
  <si>
    <t>G12</t>
  </si>
  <si>
    <t>HQP013352</t>
  </si>
  <si>
    <t>NM_000535</t>
  </si>
  <si>
    <t>PMS2</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</si>
  <si>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</si>
  <si>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</si>
  <si>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</si>
  <si>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</si>
  <si>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</si>
  <si>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</si>
  <si>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</si>
  <si>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</si>
  <si>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</si>
  <si>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</si>
  <si>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</si>
  <si>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</si>
  <si>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</si>
  <si>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</si>
  <si>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</si>
  <si>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</si>
  <si>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</si>
  <si>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</si>
  <si>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</si>
  <si>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</si>
  <si>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</si>
  <si>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</si>
  <si>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</si>
  <si>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</si>
  <si>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</si>
  <si>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</si>
  <si>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</si>
  <si>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</si>
  <si>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</si>
  <si>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</si>
  <si>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</si>
  <si>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</si>
  <si>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</si>
  <si>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</si>
  <si>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</si>
  <si>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</si>
  <si>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</si>
  <si>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</si>
  <si>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</si>
  <si>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</si>
  <si>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</si>
  <si>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</si>
  <si>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</si>
  <si>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</si>
  <si>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</si>
  <si>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</si>
  <si>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</si>
  <si>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</si>
  <si>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</si>
  <si>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</si>
  <si>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</si>
  <si>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</si>
  <si>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</si>
  <si>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</si>
  <si>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</si>
  <si>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Accession No. of Gene</t>
  </si>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</sst>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0000"/>
    <numFmt numFmtId="177" formatCode="0.0"/>
    <numFmt numFmtId="178" formatCode="0.0E+00"/>
    <numFmt numFmtId="179" formatCode="0.0000"/>
  </numFmts>
  <fonts count="45">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9"/>
      <name val="Arial"/>
      <family val="2"/>
    </font>
    <font>
      <sz val="10"/>
      <color indexed="8"/>
      <name val="Arial"/>
      <family val="2"/>
    </font>
    <font>
      <b/>
      <sz val="6"/>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7" fillId="0" borderId="0" applyFont="0" applyFill="0" applyBorder="0" applyProtection="0">
      <alignment/>
    </xf>
    <xf numFmtId="0" fontId="17" fillId="2" borderId="0" applyNumberFormat="0" applyBorder="0" applyProtection="0">
      <alignment/>
    </xf>
    <xf numFmtId="0" fontId="31" fillId="3" borderId="1" applyNumberFormat="0" applyProtection="0">
      <alignment/>
    </xf>
    <xf numFmtId="44" fontId="17" fillId="0" borderId="0" applyFont="0" applyFill="0" applyBorder="0" applyProtection="0">
      <alignment/>
    </xf>
    <xf numFmtId="41" fontId="17" fillId="0" borderId="0" applyFont="0" applyFill="0" applyBorder="0" applyProtection="0">
      <alignment/>
    </xf>
    <xf numFmtId="0" fontId="17" fillId="4" borderId="0" applyNumberFormat="0" applyBorder="0" applyProtection="0">
      <alignment/>
    </xf>
    <xf numFmtId="0" fontId="24" fillId="5" borderId="0" applyNumberFormat="0" applyBorder="0" applyProtection="0">
      <alignment/>
    </xf>
    <xf numFmtId="43" fontId="17" fillId="0" borderId="0" applyFont="0" applyFill="0" applyBorder="0" applyProtection="0">
      <alignment/>
    </xf>
    <xf numFmtId="0" fontId="25" fillId="6" borderId="0" applyNumberFormat="0" applyBorder="0" applyProtection="0">
      <alignment/>
    </xf>
    <xf numFmtId="0" fontId="14" fillId="0" borderId="0" applyNumberFormat="0" applyFill="0" applyBorder="0">
      <alignment/>
      <protection locked="0"/>
    </xf>
    <xf numFmtId="9" fontId="0" fillId="0" borderId="0" applyFont="0" applyFill="0" applyBorder="0" applyAlignment="0" applyProtection="0"/>
    <xf numFmtId="0" fontId="23" fillId="0" borderId="0" applyNumberFormat="0" applyFill="0" applyBorder="0" applyProtection="0">
      <alignment/>
    </xf>
    <xf numFmtId="0" fontId="17" fillId="7" borderId="2" applyNumberFormat="0" applyFont="0" applyProtection="0">
      <alignment/>
    </xf>
    <xf numFmtId="0" fontId="25" fillId="8" borderId="0" applyNumberFormat="0" applyBorder="0" applyProtection="0">
      <alignment/>
    </xf>
    <xf numFmtId="0" fontId="22" fillId="0" borderId="0" applyNumberFormat="0" applyFill="0" applyBorder="0" applyProtection="0">
      <alignment/>
    </xf>
    <xf numFmtId="0" fontId="20" fillId="0" borderId="0" applyNumberFormat="0" applyFill="0" applyBorder="0" applyProtection="0">
      <alignment/>
    </xf>
    <xf numFmtId="0" fontId="29" fillId="0" borderId="0" applyNumberFormat="0" applyFill="0" applyBorder="0" applyProtection="0">
      <alignment/>
    </xf>
    <xf numFmtId="0" fontId="21" fillId="0" borderId="0" applyNumberFormat="0" applyFill="0" applyBorder="0" applyProtection="0">
      <alignment/>
    </xf>
    <xf numFmtId="0" fontId="27" fillId="0" borderId="3" applyNumberFormat="0" applyFill="0" applyProtection="0">
      <alignment/>
    </xf>
    <xf numFmtId="0" fontId="19" fillId="0" borderId="3" applyNumberFormat="0" applyFill="0" applyProtection="0">
      <alignment/>
    </xf>
    <xf numFmtId="0" fontId="25" fillId="9" borderId="0" applyNumberFormat="0" applyBorder="0" applyProtection="0">
      <alignment/>
    </xf>
    <xf numFmtId="0" fontId="22" fillId="0" borderId="4" applyNumberFormat="0" applyFill="0" applyProtection="0">
      <alignment/>
    </xf>
    <xf numFmtId="0" fontId="25" fillId="10" borderId="0" applyNumberFormat="0" applyBorder="0" applyProtection="0">
      <alignment/>
    </xf>
    <xf numFmtId="0" fontId="26" fillId="11" borderId="5" applyNumberFormat="0" applyProtection="0">
      <alignment/>
    </xf>
    <xf numFmtId="0" fontId="34" fillId="11" borderId="1" applyNumberFormat="0" applyProtection="0">
      <alignment/>
    </xf>
    <xf numFmtId="0" fontId="18" fillId="12" borderId="6" applyNumberFormat="0" applyProtection="0">
      <alignment/>
    </xf>
    <xf numFmtId="0" fontId="17" fillId="13" borderId="0" applyNumberFormat="0" applyBorder="0" applyProtection="0">
      <alignment/>
    </xf>
    <xf numFmtId="0" fontId="25" fillId="14" borderId="0" applyNumberFormat="0" applyBorder="0" applyProtection="0">
      <alignment/>
    </xf>
    <xf numFmtId="0" fontId="33" fillId="0" borderId="7" applyNumberFormat="0" applyFill="0" applyProtection="0">
      <alignment/>
    </xf>
    <xf numFmtId="0" fontId="28" fillId="0" borderId="8" applyNumberFormat="0" applyFill="0" applyProtection="0">
      <alignment/>
    </xf>
    <xf numFmtId="0" fontId="32" fillId="15" borderId="0" applyNumberFormat="0" applyBorder="0" applyProtection="0">
      <alignment/>
    </xf>
    <xf numFmtId="0" fontId="30" fillId="16" borderId="0" applyNumberFormat="0" applyBorder="0" applyProtection="0">
      <alignment/>
    </xf>
    <xf numFmtId="0" fontId="17" fillId="17" borderId="0" applyNumberFormat="0" applyBorder="0" applyProtection="0">
      <alignment/>
    </xf>
    <xf numFmtId="0" fontId="25" fillId="18" borderId="0" applyNumberFormat="0" applyBorder="0" applyProtection="0">
      <alignment/>
    </xf>
    <xf numFmtId="0" fontId="17"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17" fillId="22" borderId="0" applyNumberFormat="0" applyBorder="0" applyProtection="0">
      <alignment/>
    </xf>
    <xf numFmtId="0" fontId="25" fillId="23" borderId="0" applyNumberFormat="0" applyBorder="0" applyProtection="0">
      <alignment/>
    </xf>
    <xf numFmtId="0" fontId="25"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25" fillId="27" borderId="0" applyNumberFormat="0" applyBorder="0" applyProtection="0">
      <alignment/>
    </xf>
    <xf numFmtId="0" fontId="17" fillId="28" borderId="0" applyNumberFormat="0" applyBorder="0" applyProtection="0">
      <alignment/>
    </xf>
    <xf numFmtId="0" fontId="25" fillId="29" borderId="0" applyNumberFormat="0" applyBorder="0" applyProtection="0">
      <alignment/>
    </xf>
    <xf numFmtId="0" fontId="25" fillId="30" borderId="0" applyNumberFormat="0" applyBorder="0" applyProtection="0">
      <alignment/>
    </xf>
    <xf numFmtId="0" fontId="17" fillId="31" borderId="0" applyNumberFormat="0" applyBorder="0" applyProtection="0">
      <alignment/>
    </xf>
    <xf numFmtId="0" fontId="25" fillId="32" borderId="0" applyNumberFormat="0" applyBorder="0" applyProtection="0">
      <alignment/>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cellStyleXfs>
  <cellXfs count="207">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12" xfId="0" applyFont="1" applyFill="1" applyBorder="1" applyAlignment="1">
      <alignment horizontal="center" wrapText="1"/>
    </xf>
    <xf numFmtId="0" fontId="1" fillId="33" borderId="13" xfId="0" applyFont="1" applyFill="1" applyBorder="1" applyAlignment="1">
      <alignment horizontal="center" wrapText="1"/>
    </xf>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8"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9"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9" xfId="0" applyFont="1" applyFill="1" applyBorder="1" applyAlignment="1">
      <alignment horizontal="right"/>
    </xf>
    <xf numFmtId="0" fontId="10"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2" fillId="39" borderId="46" xfId="0" applyFont="1" applyFill="1" applyBorder="1" applyAlignment="1">
      <alignment wrapText="1"/>
    </xf>
    <xf numFmtId="2" fontId="0" fillId="38" borderId="9" xfId="0" applyNumberFormat="1" applyFont="1" applyFill="1" applyBorder="1"/>
    <xf numFmtId="0" fontId="12"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3"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4" fillId="0" borderId="0" xfId="29" applyFont="1" applyFill="1" applyBorder="1" applyAlignment="1" applyProtection="1">
      <alignment/>
      <protection/>
    </xf>
    <xf numFmtId="0" fontId="15" fillId="33" borderId="12" xfId="0" applyFont="1" applyFill="1" applyBorder="1" applyAlignment="1">
      <alignment horizontal="center" vertical="center"/>
    </xf>
    <xf numFmtId="0" fontId="12" fillId="42" borderId="46" xfId="0" applyFont="1" applyFill="1" applyBorder="1" applyAlignment="1">
      <alignment wrapText="1"/>
    </xf>
    <xf numFmtId="0" fontId="16" fillId="43" borderId="47" xfId="0" applyFont="1" applyFill="1" applyBorder="1" applyAlignment="1">
      <alignment horizontal="justify"/>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47072795"/>
        <c:axId val="21001972"/>
      </c:barChart>
      <c:catAx>
        <c:axId val="47072795"/>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21001972"/>
        <c:crosses val="autoZero"/>
        <c:auto val="1"/>
        <c:lblOffset val="100"/>
        <c:tickLblSkip val="1"/>
        <c:noMultiLvlLbl val="0"/>
      </c:catAx>
      <c:valAx>
        <c:axId val="21001972"/>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47072795"/>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54800021"/>
        <c:axId val="23438142"/>
      </c:barChart>
      <c:catAx>
        <c:axId val="54800021"/>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23438142"/>
        <c:crosses val="autoZero"/>
        <c:auto val="1"/>
        <c:lblOffset val="100"/>
        <c:tickLblSkip val="1"/>
        <c:noMultiLvlLbl val="0"/>
      </c:catAx>
      <c:valAx>
        <c:axId val="23438142"/>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54800021"/>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9616687"/>
        <c:axId val="19441320"/>
      </c:barChart>
      <c:catAx>
        <c:axId val="9616687"/>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9441320"/>
        <c:crosses val="autoZero"/>
        <c:auto val="1"/>
        <c:lblOffset val="100"/>
        <c:tickLblSkip val="1"/>
        <c:noMultiLvlLbl val="1"/>
      </c:catAx>
      <c:valAx>
        <c:axId val="19441320"/>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9616687"/>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40754153"/>
        <c:axId val="31243058"/>
      </c:scatterChart>
      <c:valAx>
        <c:axId val="40754153"/>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1243058"/>
        <c:crossesAt val="1.00000000000004E-12"/>
        <c:crossBetween val="midCat"/>
        <c:dispUnits/>
        <c:majorUnit val="10"/>
        <c:minorUnit val="10"/>
      </c:valAx>
      <c:valAx>
        <c:axId val="31243058"/>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0754153"/>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12752067"/>
        <c:axId val="47659740"/>
      </c:scatterChart>
      <c:valAx>
        <c:axId val="12752067"/>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47659740"/>
        <c:crosses val="max"/>
        <c:crossBetween val="midCat"/>
        <c:dispUnits/>
        <c:majorUnit val="2"/>
        <c:minorUnit val="0.2"/>
      </c:valAx>
      <c:valAx>
        <c:axId val="47659740"/>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12752067"/>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353300"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25805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859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M39"/>
  <sheetViews>
    <sheetView workbookViewId="0" topLeftCell="A1">
      <pane ySplit="1" topLeftCell="A2" activePane="bottomLeft" state="frozen"/>
      <selection pane="bottomLeft" activeCell="A2" sqref="A2:L37"/>
    </sheetView>
  </sheetViews>
  <sheetFormatPr defaultColWidth="9.00390625" defaultRowHeight="12.75"/>
  <sheetData>
    <row r="1" ht="15" customHeight="1"/>
    <row r="2" spans="1:12" ht="15" customHeight="1">
      <c r="A2" s="198" t="s">
        <v>0</v>
      </c>
      <c r="B2" s="199"/>
      <c r="C2" s="199"/>
      <c r="D2" s="199"/>
      <c r="E2" s="199"/>
      <c r="F2" s="199"/>
      <c r="G2" s="199"/>
      <c r="H2" s="199"/>
      <c r="I2" s="199"/>
      <c r="J2" s="199"/>
      <c r="K2" s="199"/>
      <c r="L2" s="204"/>
    </row>
    <row r="3" spans="1:13" ht="75.75" customHeight="1">
      <c r="A3" s="200"/>
      <c r="B3" s="201"/>
      <c r="C3" s="201"/>
      <c r="D3" s="201"/>
      <c r="E3" s="201"/>
      <c r="F3" s="201"/>
      <c r="G3" s="201"/>
      <c r="H3" s="201"/>
      <c r="I3" s="201"/>
      <c r="J3" s="201"/>
      <c r="K3" s="201"/>
      <c r="L3" s="205"/>
      <c r="M3" s="1"/>
    </row>
    <row r="4" spans="1:12" ht="12" customHeight="1">
      <c r="A4" s="200"/>
      <c r="B4" s="201"/>
      <c r="C4" s="201"/>
      <c r="D4" s="201"/>
      <c r="E4" s="201"/>
      <c r="F4" s="201"/>
      <c r="G4" s="201"/>
      <c r="H4" s="201"/>
      <c r="I4" s="201"/>
      <c r="J4" s="201"/>
      <c r="K4" s="201"/>
      <c r="L4" s="205"/>
    </row>
    <row r="5" spans="1:12" ht="12" customHeight="1">
      <c r="A5" s="200"/>
      <c r="B5" s="201"/>
      <c r="C5" s="201"/>
      <c r="D5" s="201"/>
      <c r="E5" s="201"/>
      <c r="F5" s="201"/>
      <c r="G5" s="201"/>
      <c r="H5" s="201"/>
      <c r="I5" s="201"/>
      <c r="J5" s="201"/>
      <c r="K5" s="201"/>
      <c r="L5" s="205"/>
    </row>
    <row r="6" spans="1:12" ht="12" customHeight="1">
      <c r="A6" s="200"/>
      <c r="B6" s="201"/>
      <c r="C6" s="201"/>
      <c r="D6" s="201"/>
      <c r="E6" s="201"/>
      <c r="F6" s="201"/>
      <c r="G6" s="201"/>
      <c r="H6" s="201"/>
      <c r="I6" s="201"/>
      <c r="J6" s="201"/>
      <c r="K6" s="201"/>
      <c r="L6" s="205"/>
    </row>
    <row r="7" spans="1:12" ht="12" customHeight="1">
      <c r="A7" s="200"/>
      <c r="B7" s="201"/>
      <c r="C7" s="201"/>
      <c r="D7" s="201"/>
      <c r="E7" s="201"/>
      <c r="F7" s="201"/>
      <c r="G7" s="201"/>
      <c r="H7" s="201"/>
      <c r="I7" s="201"/>
      <c r="J7" s="201"/>
      <c r="K7" s="201"/>
      <c r="L7" s="205"/>
    </row>
    <row r="8" spans="1:12" ht="12" customHeight="1">
      <c r="A8" s="200"/>
      <c r="B8" s="201"/>
      <c r="C8" s="201"/>
      <c r="D8" s="201"/>
      <c r="E8" s="201"/>
      <c r="F8" s="201"/>
      <c r="G8" s="201"/>
      <c r="H8" s="201"/>
      <c r="I8" s="201"/>
      <c r="J8" s="201"/>
      <c r="K8" s="201"/>
      <c r="L8" s="205"/>
    </row>
    <row r="9" spans="1:12" ht="12" customHeight="1">
      <c r="A9" s="200"/>
      <c r="B9" s="201"/>
      <c r="C9" s="201"/>
      <c r="D9" s="201"/>
      <c r="E9" s="201"/>
      <c r="F9" s="201"/>
      <c r="G9" s="201"/>
      <c r="H9" s="201"/>
      <c r="I9" s="201"/>
      <c r="J9" s="201"/>
      <c r="K9" s="201"/>
      <c r="L9" s="205"/>
    </row>
    <row r="10" spans="1:12" ht="12" customHeight="1">
      <c r="A10" s="200"/>
      <c r="B10" s="201"/>
      <c r="C10" s="201"/>
      <c r="D10" s="201"/>
      <c r="E10" s="201"/>
      <c r="F10" s="201"/>
      <c r="G10" s="201"/>
      <c r="H10" s="201"/>
      <c r="I10" s="201"/>
      <c r="J10" s="201"/>
      <c r="K10" s="201"/>
      <c r="L10" s="205"/>
    </row>
    <row r="11" spans="1:12" ht="12" customHeight="1">
      <c r="A11" s="200"/>
      <c r="B11" s="201"/>
      <c r="C11" s="201"/>
      <c r="D11" s="201"/>
      <c r="E11" s="201"/>
      <c r="F11" s="201"/>
      <c r="G11" s="201"/>
      <c r="H11" s="201"/>
      <c r="I11" s="201"/>
      <c r="J11" s="201"/>
      <c r="K11" s="201"/>
      <c r="L11" s="205"/>
    </row>
    <row r="12" spans="1:12" ht="12" customHeight="1">
      <c r="A12" s="200"/>
      <c r="B12" s="201"/>
      <c r="C12" s="201"/>
      <c r="D12" s="201"/>
      <c r="E12" s="201"/>
      <c r="F12" s="201"/>
      <c r="G12" s="201"/>
      <c r="H12" s="201"/>
      <c r="I12" s="201"/>
      <c r="J12" s="201"/>
      <c r="K12" s="201"/>
      <c r="L12" s="205"/>
    </row>
    <row r="13" spans="1:12" ht="30" customHeight="1">
      <c r="A13" s="200"/>
      <c r="B13" s="201"/>
      <c r="C13" s="201"/>
      <c r="D13" s="201"/>
      <c r="E13" s="201"/>
      <c r="F13" s="201"/>
      <c r="G13" s="201"/>
      <c r="H13" s="201"/>
      <c r="I13" s="201"/>
      <c r="J13" s="201"/>
      <c r="K13" s="201"/>
      <c r="L13" s="205"/>
    </row>
    <row r="14" spans="1:12" ht="12" customHeight="1">
      <c r="A14" s="200"/>
      <c r="B14" s="201"/>
      <c r="C14" s="201"/>
      <c r="D14" s="201"/>
      <c r="E14" s="201"/>
      <c r="F14" s="201"/>
      <c r="G14" s="201"/>
      <c r="H14" s="201"/>
      <c r="I14" s="201"/>
      <c r="J14" s="201"/>
      <c r="K14" s="201"/>
      <c r="L14" s="205"/>
    </row>
    <row r="15" spans="1:12" ht="12" customHeight="1">
      <c r="A15" s="200"/>
      <c r="B15" s="201"/>
      <c r="C15" s="201"/>
      <c r="D15" s="201"/>
      <c r="E15" s="201"/>
      <c r="F15" s="201"/>
      <c r="G15" s="201"/>
      <c r="H15" s="201"/>
      <c r="I15" s="201"/>
      <c r="J15" s="201"/>
      <c r="K15" s="201"/>
      <c r="L15" s="205"/>
    </row>
    <row r="16" spans="1:12" ht="12" customHeight="1">
      <c r="A16" s="200"/>
      <c r="B16" s="201"/>
      <c r="C16" s="201"/>
      <c r="D16" s="201"/>
      <c r="E16" s="201"/>
      <c r="F16" s="201"/>
      <c r="G16" s="201"/>
      <c r="H16" s="201"/>
      <c r="I16" s="201"/>
      <c r="J16" s="201"/>
      <c r="K16" s="201"/>
      <c r="L16" s="205"/>
    </row>
    <row r="17" spans="1:12" ht="12" customHeight="1">
      <c r="A17" s="200"/>
      <c r="B17" s="201"/>
      <c r="C17" s="201"/>
      <c r="D17" s="201"/>
      <c r="E17" s="201"/>
      <c r="F17" s="201"/>
      <c r="G17" s="201"/>
      <c r="H17" s="201"/>
      <c r="I17" s="201"/>
      <c r="J17" s="201"/>
      <c r="K17" s="201"/>
      <c r="L17" s="205"/>
    </row>
    <row r="18" spans="1:12" ht="12" customHeight="1">
      <c r="A18" s="200"/>
      <c r="B18" s="201"/>
      <c r="C18" s="201"/>
      <c r="D18" s="201"/>
      <c r="E18" s="201"/>
      <c r="F18" s="201"/>
      <c r="G18" s="201"/>
      <c r="H18" s="201"/>
      <c r="I18" s="201"/>
      <c r="J18" s="201"/>
      <c r="K18" s="201"/>
      <c r="L18" s="205"/>
    </row>
    <row r="19" spans="1:12" ht="12" customHeight="1">
      <c r="A19" s="200"/>
      <c r="B19" s="201"/>
      <c r="C19" s="201"/>
      <c r="D19" s="201"/>
      <c r="E19" s="201"/>
      <c r="F19" s="201"/>
      <c r="G19" s="201"/>
      <c r="H19" s="201"/>
      <c r="I19" s="201"/>
      <c r="J19" s="201"/>
      <c r="K19" s="201"/>
      <c r="L19" s="205"/>
    </row>
    <row r="20" spans="1:12" ht="12" customHeight="1">
      <c r="A20" s="200"/>
      <c r="B20" s="201"/>
      <c r="C20" s="201"/>
      <c r="D20" s="201"/>
      <c r="E20" s="201"/>
      <c r="F20" s="201"/>
      <c r="G20" s="201"/>
      <c r="H20" s="201"/>
      <c r="I20" s="201"/>
      <c r="J20" s="201"/>
      <c r="K20" s="201"/>
      <c r="L20" s="205"/>
    </row>
    <row r="21" spans="1:12" ht="15" customHeight="1">
      <c r="A21" s="200"/>
      <c r="B21" s="201"/>
      <c r="C21" s="201"/>
      <c r="D21" s="201"/>
      <c r="E21" s="201"/>
      <c r="F21" s="201"/>
      <c r="G21" s="201"/>
      <c r="H21" s="201"/>
      <c r="I21" s="201"/>
      <c r="J21" s="201"/>
      <c r="K21" s="201"/>
      <c r="L21" s="205"/>
    </row>
    <row r="22" spans="1:12" ht="30" customHeight="1">
      <c r="A22" s="200"/>
      <c r="B22" s="201"/>
      <c r="C22" s="201"/>
      <c r="D22" s="201"/>
      <c r="E22" s="201"/>
      <c r="F22" s="201"/>
      <c r="G22" s="201"/>
      <c r="H22" s="201"/>
      <c r="I22" s="201"/>
      <c r="J22" s="201"/>
      <c r="K22" s="201"/>
      <c r="L22" s="205"/>
    </row>
    <row r="23" spans="1:12" ht="15" customHeight="1">
      <c r="A23" s="200"/>
      <c r="B23" s="201"/>
      <c r="C23" s="201"/>
      <c r="D23" s="201"/>
      <c r="E23" s="201"/>
      <c r="F23" s="201"/>
      <c r="G23" s="201"/>
      <c r="H23" s="201"/>
      <c r="I23" s="201"/>
      <c r="J23" s="201"/>
      <c r="K23" s="201"/>
      <c r="L23" s="205"/>
    </row>
    <row r="24" spans="1:13" ht="30" customHeight="1">
      <c r="A24" s="200"/>
      <c r="B24" s="201"/>
      <c r="C24" s="201"/>
      <c r="D24" s="201"/>
      <c r="E24" s="201"/>
      <c r="F24" s="201"/>
      <c r="G24" s="201"/>
      <c r="H24" s="201"/>
      <c r="I24" s="201"/>
      <c r="J24" s="201"/>
      <c r="K24" s="201"/>
      <c r="L24" s="205"/>
      <c r="M24" s="71"/>
    </row>
    <row r="25" spans="1:12" ht="12" customHeight="1">
      <c r="A25" s="200"/>
      <c r="B25" s="201"/>
      <c r="C25" s="201"/>
      <c r="D25" s="201"/>
      <c r="E25" s="201"/>
      <c r="F25" s="201"/>
      <c r="G25" s="201"/>
      <c r="H25" s="201"/>
      <c r="I25" s="201"/>
      <c r="J25" s="201"/>
      <c r="K25" s="201"/>
      <c r="L25" s="205"/>
    </row>
    <row r="26" spans="1:12" ht="12" customHeight="1">
      <c r="A26" s="200"/>
      <c r="B26" s="201"/>
      <c r="C26" s="201"/>
      <c r="D26" s="201"/>
      <c r="E26" s="201"/>
      <c r="F26" s="201"/>
      <c r="G26" s="201"/>
      <c r="H26" s="201"/>
      <c r="I26" s="201"/>
      <c r="J26" s="201"/>
      <c r="K26" s="201"/>
      <c r="L26" s="205"/>
    </row>
    <row r="27" spans="1:12" ht="12" customHeight="1">
      <c r="A27" s="200"/>
      <c r="B27" s="201"/>
      <c r="C27" s="201"/>
      <c r="D27" s="201"/>
      <c r="E27" s="201"/>
      <c r="F27" s="201"/>
      <c r="G27" s="201"/>
      <c r="H27" s="201"/>
      <c r="I27" s="201"/>
      <c r="J27" s="201"/>
      <c r="K27" s="201"/>
      <c r="L27" s="205"/>
    </row>
    <row r="28" spans="1:12" ht="12" customHeight="1">
      <c r="A28" s="200"/>
      <c r="B28" s="201"/>
      <c r="C28" s="201"/>
      <c r="D28" s="201"/>
      <c r="E28" s="201"/>
      <c r="F28" s="201"/>
      <c r="G28" s="201"/>
      <c r="H28" s="201"/>
      <c r="I28" s="201"/>
      <c r="J28" s="201"/>
      <c r="K28" s="201"/>
      <c r="L28" s="205"/>
    </row>
    <row r="29" spans="1:12" ht="12" customHeight="1">
      <c r="A29" s="200"/>
      <c r="B29" s="201"/>
      <c r="C29" s="201"/>
      <c r="D29" s="201"/>
      <c r="E29" s="201"/>
      <c r="F29" s="201"/>
      <c r="G29" s="201"/>
      <c r="H29" s="201"/>
      <c r="I29" s="201"/>
      <c r="J29" s="201"/>
      <c r="K29" s="201"/>
      <c r="L29" s="205"/>
    </row>
    <row r="30" spans="1:12" ht="12" customHeight="1">
      <c r="A30" s="200"/>
      <c r="B30" s="201"/>
      <c r="C30" s="201"/>
      <c r="D30" s="201"/>
      <c r="E30" s="201"/>
      <c r="F30" s="201"/>
      <c r="G30" s="201"/>
      <c r="H30" s="201"/>
      <c r="I30" s="201"/>
      <c r="J30" s="201"/>
      <c r="K30" s="201"/>
      <c r="L30" s="205"/>
    </row>
    <row r="31" spans="1:12" ht="12" customHeight="1">
      <c r="A31" s="200"/>
      <c r="B31" s="201"/>
      <c r="C31" s="201"/>
      <c r="D31" s="201"/>
      <c r="E31" s="201"/>
      <c r="F31" s="201"/>
      <c r="G31" s="201"/>
      <c r="H31" s="201"/>
      <c r="I31" s="201"/>
      <c r="J31" s="201"/>
      <c r="K31" s="201"/>
      <c r="L31" s="205"/>
    </row>
    <row r="32" spans="1:13" ht="12" customHeight="1">
      <c r="A32" s="200"/>
      <c r="B32" s="201"/>
      <c r="C32" s="201"/>
      <c r="D32" s="201"/>
      <c r="E32" s="201"/>
      <c r="F32" s="201"/>
      <c r="G32" s="201"/>
      <c r="H32" s="201"/>
      <c r="I32" s="201"/>
      <c r="J32" s="201"/>
      <c r="K32" s="201"/>
      <c r="L32" s="205"/>
      <c r="M32" s="125"/>
    </row>
    <row r="33" spans="1:13" ht="12" customHeight="1">
      <c r="A33" s="200"/>
      <c r="B33" s="201"/>
      <c r="C33" s="201"/>
      <c r="D33" s="201"/>
      <c r="E33" s="201"/>
      <c r="F33" s="201"/>
      <c r="G33" s="201"/>
      <c r="H33" s="201"/>
      <c r="I33" s="201"/>
      <c r="J33" s="201"/>
      <c r="K33" s="201"/>
      <c r="L33" s="205"/>
      <c r="M33" s="92"/>
    </row>
    <row r="34" spans="1:13" ht="12" customHeight="1">
      <c r="A34" s="200"/>
      <c r="B34" s="201"/>
      <c r="C34" s="201"/>
      <c r="D34" s="201"/>
      <c r="E34" s="201"/>
      <c r="F34" s="201"/>
      <c r="G34" s="201"/>
      <c r="H34" s="201"/>
      <c r="I34" s="201"/>
      <c r="J34" s="201"/>
      <c r="K34" s="201"/>
      <c r="L34" s="205"/>
      <c r="M34" s="92"/>
    </row>
    <row r="35" spans="1:13" s="71" customFormat="1" ht="15" customHeight="1">
      <c r="A35" s="200"/>
      <c r="B35" s="201"/>
      <c r="C35" s="201"/>
      <c r="D35" s="201"/>
      <c r="E35" s="201"/>
      <c r="F35" s="201"/>
      <c r="G35" s="201"/>
      <c r="H35" s="201"/>
      <c r="I35" s="201"/>
      <c r="J35" s="201"/>
      <c r="K35" s="201"/>
      <c r="L35" s="205"/>
      <c r="M35" s="92"/>
    </row>
    <row r="36" spans="1:13" ht="30" customHeight="1">
      <c r="A36" s="200"/>
      <c r="B36" s="201"/>
      <c r="C36" s="201"/>
      <c r="D36" s="201"/>
      <c r="E36" s="201"/>
      <c r="F36" s="201"/>
      <c r="G36" s="201"/>
      <c r="H36" s="201"/>
      <c r="I36" s="201"/>
      <c r="J36" s="201"/>
      <c r="K36" s="201"/>
      <c r="L36" s="205"/>
      <c r="M36" s="92"/>
    </row>
    <row r="37" spans="1:12" ht="30" customHeight="1">
      <c r="A37" s="202"/>
      <c r="B37" s="203"/>
      <c r="C37" s="203"/>
      <c r="D37" s="203"/>
      <c r="E37" s="203"/>
      <c r="F37" s="203"/>
      <c r="G37" s="203"/>
      <c r="H37" s="203"/>
      <c r="I37" s="203"/>
      <c r="J37" s="203"/>
      <c r="K37" s="203"/>
      <c r="L37" s="206"/>
    </row>
    <row r="38" ht="15" customHeight="1"/>
    <row r="39" spans="1:13" s="92" customFormat="1" ht="14.25" customHeight="1">
      <c r="A39"/>
      <c r="B39"/>
      <c r="C39"/>
      <c r="D39"/>
      <c r="E39"/>
      <c r="F39"/>
      <c r="G39"/>
      <c r="H39"/>
      <c r="I39"/>
      <c r="J39"/>
      <c r="K39"/>
      <c r="L39"/>
      <c r="M39"/>
    </row>
    <row r="40" ht="15" customHeight="1"/>
    <row r="41" ht="15" customHeight="1"/>
    <row r="42" ht="15" customHeight="1"/>
    <row r="43" ht="15" customHeight="1"/>
    <row r="44"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IT5" sqref="IT5:IT6"/>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1"/>
      <c r="C1" s="71"/>
      <c r="D1" s="71"/>
      <c r="E1" s="71"/>
      <c r="G1" s="71"/>
      <c r="H1" s="71"/>
      <c r="I1" s="71"/>
      <c r="J1" s="71"/>
    </row>
    <row r="2" spans="1:10" ht="30" customHeight="1">
      <c r="A2" s="53" t="s">
        <v>439</v>
      </c>
      <c r="B2" s="72"/>
      <c r="C2" s="72"/>
      <c r="D2" s="72"/>
      <c r="E2" s="72"/>
      <c r="F2" s="72"/>
      <c r="G2" s="72"/>
      <c r="H2" s="72"/>
      <c r="J2" s="71"/>
    </row>
    <row r="3" ht="15" customHeight="1"/>
    <row r="4" spans="1:256" ht="30" customHeight="1">
      <c r="A4" s="53" t="s">
        <v>440</v>
      </c>
      <c r="B4" s="72"/>
      <c r="C4" s="72"/>
      <c r="D4" s="72"/>
      <c r="E4" s="72"/>
      <c r="F4" s="72"/>
      <c r="G4" s="72"/>
      <c r="H4" s="72"/>
      <c r="J4" s="75" t="s">
        <v>441</v>
      </c>
      <c r="K4" s="76"/>
      <c r="L4" s="76"/>
      <c r="M4" s="77"/>
      <c r="IS4" s="75" t="s">
        <v>441</v>
      </c>
      <c r="IT4" s="76"/>
      <c r="IU4" s="76"/>
      <c r="IV4" s="77"/>
    </row>
    <row r="5" spans="10:256" ht="15" customHeight="1">
      <c r="J5" s="78" t="s">
        <v>376</v>
      </c>
      <c r="K5" s="78" t="s">
        <v>6</v>
      </c>
      <c r="L5" s="17" t="s">
        <v>442</v>
      </c>
      <c r="M5" s="66"/>
      <c r="R5" s="49"/>
      <c r="S5" s="49"/>
      <c r="IS5" s="78" t="s">
        <v>376</v>
      </c>
      <c r="IT5" s="81" t="s">
        <v>5</v>
      </c>
      <c r="IU5" s="17" t="s">
        <v>443</v>
      </c>
      <c r="IV5" s="66"/>
    </row>
    <row r="6" spans="10:256" ht="30" customHeight="1">
      <c r="J6" s="79"/>
      <c r="K6" s="79"/>
      <c r="L6" s="14" t="str">
        <f>Results!C2</f>
        <v>Test Sample</v>
      </c>
      <c r="M6" s="14" t="str">
        <f>Results!D2</f>
        <v>Control Sample</v>
      </c>
      <c r="R6" s="49"/>
      <c r="S6" s="49"/>
      <c r="IS6" s="79"/>
      <c r="IT6" s="82"/>
      <c r="IU6" s="14" t="str">
        <f>Results!$C2</f>
        <v>Test Sample</v>
      </c>
      <c r="IV6" s="14" t="str">
        <f>Results!$D2</f>
        <v>Control Sample</v>
      </c>
    </row>
    <row r="7" spans="10:256" ht="15" customHeight="1">
      <c r="J7" s="2" t="str">
        <f>'Gene Table'!A3</f>
        <v>A01</v>
      </c>
      <c r="K7" s="2" t="str">
        <f>'Gene Table'!C3</f>
        <v>NM_004333</v>
      </c>
      <c r="L7" s="80" t="e">
        <f>IF(ISNUMBER(Results!E3),Results!E3,NA())</f>
        <v>#N/A</v>
      </c>
      <c r="M7" s="80" t="e">
        <f>IF(ISNUMBER(Results!F3),Results!F3,NA())</f>
        <v>#N/A</v>
      </c>
      <c r="IS7" s="2" t="str">
        <f>'Gene Table'!A3</f>
        <v>A01</v>
      </c>
      <c r="IT7" s="2" t="str">
        <f>'Gene Table'!$C3</f>
        <v>NM_004333</v>
      </c>
      <c r="IU7" s="80" t="str">
        <f>IF(ISNUMBER(L7),L7,"")</f>
        <v/>
      </c>
      <c r="IV7" s="80" t="str">
        <f>IF(ISNUMBER(M7),M7,"")</f>
        <v/>
      </c>
    </row>
    <row r="8" spans="10:256" ht="15" customHeight="1">
      <c r="J8" s="2" t="str">
        <f>'Gene Table'!A4</f>
        <v>A02</v>
      </c>
      <c r="K8" s="2" t="str">
        <f>'Gene Table'!C4</f>
        <v>BC004257</v>
      </c>
      <c r="L8" s="80" t="e">
        <f>IF(ISNUMBER(Results!E4),Results!E4,NA())</f>
        <v>#N/A</v>
      </c>
      <c r="M8" s="80" t="e">
        <f>IF(ISNUMBER(Results!F4),Results!F4,NA())</f>
        <v>#N/A</v>
      </c>
      <c r="IS8" s="2" t="str">
        <f>'Gene Table'!A4</f>
        <v>A02</v>
      </c>
      <c r="IT8" s="2" t="str">
        <f>'Gene Table'!$C4</f>
        <v>BC004257</v>
      </c>
      <c r="IU8" s="80" t="str">
        <f aca="true" t="shared" si="0" ref="IU8:IU17">IF(ISNUMBER(L8),L8,"")</f>
        <v/>
      </c>
      <c r="IV8" s="80" t="str">
        <f aca="true" t="shared" si="1" ref="IV8:IV17">IF(ISNUMBER(M8),M8,"")</f>
        <v/>
      </c>
    </row>
    <row r="9" spans="10:256" ht="15" customHeight="1">
      <c r="J9" s="2" t="str">
        <f>'Gene Table'!A5</f>
        <v>A03</v>
      </c>
      <c r="K9" s="2" t="str">
        <f>'Gene Table'!C5</f>
        <v>NM_004327</v>
      </c>
      <c r="L9" s="80" t="e">
        <f>IF(ISNUMBER(Results!E5),Results!E5,NA())</f>
        <v>#N/A</v>
      </c>
      <c r="M9" s="80" t="e">
        <f>IF(ISNUMBER(Results!F5),Results!F5,NA())</f>
        <v>#N/A</v>
      </c>
      <c r="O9" s="49"/>
      <c r="P9" s="49"/>
      <c r="Q9" s="49"/>
      <c r="R9" s="49"/>
      <c r="S9" s="49"/>
      <c r="IS9" s="2" t="str">
        <f>'Gene Table'!A5</f>
        <v>A03</v>
      </c>
      <c r="IT9" s="2" t="str">
        <f>'Gene Table'!$C5</f>
        <v>NM_004327</v>
      </c>
      <c r="IU9" s="80" t="str">
        <f t="shared" si="0"/>
        <v/>
      </c>
      <c r="IV9" s="80" t="str">
        <f t="shared" si="1"/>
        <v/>
      </c>
    </row>
    <row r="10" spans="10:256" ht="15" customHeight="1">
      <c r="J10" s="2" t="str">
        <f>'Gene Table'!A6</f>
        <v>A04</v>
      </c>
      <c r="K10" s="2" t="str">
        <f>'Gene Table'!C6</f>
        <v>NM_002524</v>
      </c>
      <c r="L10" s="80" t="e">
        <f>IF(ISNUMBER(Results!E6),Results!E6,NA())</f>
        <v>#N/A</v>
      </c>
      <c r="M10" s="80" t="e">
        <f>IF(ISNUMBER(Results!F6),Results!F6,NA())</f>
        <v>#N/A</v>
      </c>
      <c r="O10" s="49"/>
      <c r="P10" s="49"/>
      <c r="Q10" s="49"/>
      <c r="R10" s="49"/>
      <c r="S10" s="49"/>
      <c r="IS10" s="2" t="str">
        <f>'Gene Table'!A6</f>
        <v>A04</v>
      </c>
      <c r="IT10" s="2" t="str">
        <f>'Gene Table'!$C6</f>
        <v>NM_002524</v>
      </c>
      <c r="IU10" s="80" t="str">
        <f t="shared" si="0"/>
        <v/>
      </c>
      <c r="IV10" s="80" t="str">
        <f t="shared" si="1"/>
        <v/>
      </c>
    </row>
    <row r="11" spans="10:256" ht="15" customHeight="1">
      <c r="J11" s="2" t="str">
        <f>'Gene Table'!A7</f>
        <v>A05</v>
      </c>
      <c r="K11" s="2" t="str">
        <f>'Gene Table'!C7</f>
        <v>NM_004985</v>
      </c>
      <c r="L11" s="80" t="e">
        <f>IF(ISNUMBER(Results!E7),Results!E7,NA())</f>
        <v>#N/A</v>
      </c>
      <c r="M11" s="80" t="e">
        <f>IF(ISNUMBER(Results!F7),Results!F7,NA())</f>
        <v>#N/A</v>
      </c>
      <c r="O11" s="49"/>
      <c r="P11" s="49"/>
      <c r="Q11" s="49"/>
      <c r="R11" s="49"/>
      <c r="S11" s="49"/>
      <c r="IS11" s="2" t="str">
        <f>'Gene Table'!A7</f>
        <v>A05</v>
      </c>
      <c r="IT11" s="2" t="str">
        <f>'Gene Table'!$C7</f>
        <v>NM_004985</v>
      </c>
      <c r="IU11" s="80" t="str">
        <f t="shared" si="0"/>
        <v/>
      </c>
      <c r="IV11" s="80" t="str">
        <f t="shared" si="1"/>
        <v/>
      </c>
    </row>
    <row r="12" spans="2:256" ht="15" customHeight="1">
      <c r="B12" s="73" t="e">
        <f>IF(MIN(IU7:IV90)&gt;1,10^(2+INT(LOG(MIN(IU7:IV90)))),10^(INT(LOG(MIN(IU7:IV90)))))</f>
        <v>#NUM!</v>
      </c>
      <c r="C12" s="56" t="e">
        <f>B12*'Scatter Plot'!A1</f>
        <v>#NUM!</v>
      </c>
      <c r="D12" s="56" t="e">
        <f>C12</f>
        <v>#NUM!</v>
      </c>
      <c r="E12" s="56" t="e">
        <f>B12</f>
        <v>#NUM!</v>
      </c>
      <c r="F12" s="57" t="e">
        <f>B12</f>
        <v>#NUM!</v>
      </c>
      <c r="J12" s="2" t="str">
        <f>'Gene Table'!A8</f>
        <v>A06</v>
      </c>
      <c r="K12" s="2" t="str">
        <f>'Gene Table'!C8</f>
        <v>NM_006218</v>
      </c>
      <c r="L12" s="80" t="e">
        <f>IF(ISNUMBER(Results!E8),Results!E8,NA())</f>
        <v>#N/A</v>
      </c>
      <c r="M12" s="80" t="e">
        <f>IF(ISNUMBER(Results!F8),Results!F8,NA())</f>
        <v>#N/A</v>
      </c>
      <c r="O12" s="49"/>
      <c r="P12" s="49"/>
      <c r="Q12" s="49"/>
      <c r="R12" s="49"/>
      <c r="S12" s="49"/>
      <c r="IS12" s="2" t="str">
        <f>'Gene Table'!A8</f>
        <v>A06</v>
      </c>
      <c r="IT12" s="2" t="str">
        <f>'Gene Table'!$C8</f>
        <v>NM_006218</v>
      </c>
      <c r="IU12" s="80" t="str">
        <f t="shared" si="0"/>
        <v/>
      </c>
      <c r="IV12" s="80" t="str">
        <f t="shared" si="1"/>
        <v/>
      </c>
    </row>
    <row r="13" spans="2:256" ht="15" customHeight="1">
      <c r="B13" s="74" t="e">
        <f>IF(MAX(IU7:IV90)&gt;1,10^(2+INT(LOG(MAX(IU7:IV90)))),10^(INT(LOG(MAX(IU7:IV90)))+1))</f>
        <v>#NUM!</v>
      </c>
      <c r="C13" s="63" t="e">
        <f>B13*'Scatter Plot'!A1</f>
        <v>#NUM!</v>
      </c>
      <c r="D13" s="63" t="e">
        <f>C13</f>
        <v>#NUM!</v>
      </c>
      <c r="E13" s="63" t="e">
        <f>B13</f>
        <v>#NUM!</v>
      </c>
      <c r="F13" s="64" t="e">
        <f>B13</f>
        <v>#NUM!</v>
      </c>
      <c r="J13" s="2" t="str">
        <f>'Gene Table'!A9</f>
        <v>A07</v>
      </c>
      <c r="K13" s="2" t="str">
        <f>'Gene Table'!C9</f>
        <v>NM_005343</v>
      </c>
      <c r="L13" s="80" t="e">
        <f>IF(ISNUMBER(Results!E9),Results!E9,NA())</f>
        <v>#N/A</v>
      </c>
      <c r="M13" s="80" t="e">
        <f>IF(ISNUMBER(Results!F9),Results!F9,NA())</f>
        <v>#N/A</v>
      </c>
      <c r="O13" s="49"/>
      <c r="P13" s="49"/>
      <c r="Q13" s="49"/>
      <c r="R13" s="49"/>
      <c r="S13" s="49"/>
      <c r="IS13" s="2" t="str">
        <f>'Gene Table'!A9</f>
        <v>A07</v>
      </c>
      <c r="IT13" s="2" t="str">
        <f>'Gene Table'!$C9</f>
        <v>NM_005343</v>
      </c>
      <c r="IU13" s="80" t="str">
        <f t="shared" si="0"/>
        <v/>
      </c>
      <c r="IV13" s="80" t="str">
        <f t="shared" si="1"/>
        <v/>
      </c>
    </row>
    <row r="14" spans="10:256" ht="15" customHeight="1">
      <c r="J14" s="2" t="str">
        <f>'Gene Table'!A10</f>
        <v>A08</v>
      </c>
      <c r="K14" s="2" t="str">
        <f>'Gene Table'!C10</f>
        <v>NM_005432</v>
      </c>
      <c r="L14" s="80" t="e">
        <f>IF(ISNUMBER(Results!E10),Results!E10,NA())</f>
        <v>#N/A</v>
      </c>
      <c r="M14" s="80" t="e">
        <f>IF(ISNUMBER(Results!F10),Results!F10,NA())</f>
        <v>#N/A</v>
      </c>
      <c r="O14" s="49"/>
      <c r="P14" s="49"/>
      <c r="Q14" s="49"/>
      <c r="R14" s="49"/>
      <c r="S14" s="49"/>
      <c r="IS14" s="2" t="str">
        <f>'Gene Table'!A10</f>
        <v>A08</v>
      </c>
      <c r="IT14" s="2" t="str">
        <f>'Gene Table'!$C10</f>
        <v>NM_005432</v>
      </c>
      <c r="IU14" s="80" t="str">
        <f t="shared" si="0"/>
        <v/>
      </c>
      <c r="IV14" s="80" t="str">
        <f t="shared" si="1"/>
        <v/>
      </c>
    </row>
    <row r="15" spans="10:256" ht="15" customHeight="1">
      <c r="J15" s="2" t="str">
        <f>'Gene Table'!A11</f>
        <v>A09</v>
      </c>
      <c r="K15" s="2" t="str">
        <f>'Gene Table'!C11</f>
        <v>NM_006297</v>
      </c>
      <c r="L15" s="80" t="e">
        <f>IF(ISNUMBER(Results!E11),Results!E11,NA())</f>
        <v>#N/A</v>
      </c>
      <c r="M15" s="80" t="e">
        <f>IF(ISNUMBER(Results!F11),Results!F11,NA())</f>
        <v>#N/A</v>
      </c>
      <c r="O15" s="49"/>
      <c r="P15" s="49"/>
      <c r="Q15" s="49"/>
      <c r="R15" s="49"/>
      <c r="S15" s="49"/>
      <c r="IS15" s="2" t="str">
        <f>'Gene Table'!A11</f>
        <v>A09</v>
      </c>
      <c r="IT15" s="2" t="str">
        <f>'Gene Table'!$C11</f>
        <v>NM_006297</v>
      </c>
      <c r="IU15" s="80" t="str">
        <f t="shared" si="0"/>
        <v/>
      </c>
      <c r="IV15" s="80" t="str">
        <f t="shared" si="1"/>
        <v/>
      </c>
    </row>
    <row r="16" spans="10:256" ht="15" customHeight="1">
      <c r="J16" s="2" t="str">
        <f>'Gene Table'!A12</f>
        <v>A10</v>
      </c>
      <c r="K16" s="2" t="str">
        <f>'Gene Table'!C12</f>
        <v>NM_000546</v>
      </c>
      <c r="L16" s="80" t="e">
        <f>IF(ISNUMBER(Results!E12),Results!E12,NA())</f>
        <v>#N/A</v>
      </c>
      <c r="M16" s="80" t="e">
        <f>IF(ISNUMBER(Results!F12),Results!F12,NA())</f>
        <v>#N/A</v>
      </c>
      <c r="O16" s="49"/>
      <c r="P16" s="49"/>
      <c r="Q16" s="49"/>
      <c r="R16" s="49"/>
      <c r="S16" s="49"/>
      <c r="IS16" s="2" t="str">
        <f>'Gene Table'!A12</f>
        <v>A10</v>
      </c>
      <c r="IT16" s="2" t="str">
        <f>'Gene Table'!$C12</f>
        <v>NM_000546</v>
      </c>
      <c r="IU16" s="80" t="str">
        <f t="shared" si="0"/>
        <v/>
      </c>
      <c r="IV16" s="80" t="str">
        <f t="shared" si="1"/>
        <v/>
      </c>
    </row>
    <row r="17" spans="10:256" ht="15" customHeight="1">
      <c r="J17" s="2" t="str">
        <f>'Gene Table'!A13</f>
        <v>A11</v>
      </c>
      <c r="K17" s="2" t="str">
        <f>'Gene Table'!C13</f>
        <v>NM_001014431</v>
      </c>
      <c r="L17" s="80" t="e">
        <f>IF(ISNUMBER(Results!E13),Results!E13,NA())</f>
        <v>#N/A</v>
      </c>
      <c r="M17" s="80" t="e">
        <f>IF(ISNUMBER(Results!F13),Results!F13,NA())</f>
        <v>#N/A</v>
      </c>
      <c r="O17" s="49"/>
      <c r="P17" s="49"/>
      <c r="Q17" s="49"/>
      <c r="R17" s="49"/>
      <c r="S17" s="49"/>
      <c r="IS17" s="2" t="str">
        <f>'Gene Table'!A13</f>
        <v>A11</v>
      </c>
      <c r="IT17" s="2" t="str">
        <f>'Gene Table'!$C13</f>
        <v>NM_001014431</v>
      </c>
      <c r="IU17" s="80" t="str">
        <f t="shared" si="0"/>
        <v/>
      </c>
      <c r="IV17" s="80" t="str">
        <f t="shared" si="1"/>
        <v/>
      </c>
    </row>
    <row r="18" spans="10:256" ht="15" customHeight="1">
      <c r="J18" s="2" t="str">
        <f>'Gene Table'!A14</f>
        <v>A12</v>
      </c>
      <c r="K18" s="2" t="str">
        <f>'Gene Table'!C14</f>
        <v>BC008403</v>
      </c>
      <c r="L18" s="80" t="e">
        <f>IF(ISNUMBER(Results!E14),Results!E14,NA())</f>
        <v>#N/A</v>
      </c>
      <c r="M18" s="80" t="e">
        <f>IF(ISNUMBER(Results!F14),Results!F14,NA())</f>
        <v>#N/A</v>
      </c>
      <c r="O18" s="49"/>
      <c r="P18" s="49"/>
      <c r="Q18" s="49"/>
      <c r="R18" s="49"/>
      <c r="S18" s="49"/>
      <c r="IS18" s="2" t="str">
        <f>'Gene Table'!A14</f>
        <v>A12</v>
      </c>
      <c r="IT18" s="2" t="str">
        <f>'Gene Table'!$C14</f>
        <v>BC008403</v>
      </c>
      <c r="IU18" s="80" t="str">
        <f aca="true" t="shared" si="2" ref="IU18:IU81">IF(ISNUMBER(L18),L18,"")</f>
        <v/>
      </c>
      <c r="IV18" s="80" t="str">
        <f aca="true" t="shared" si="3" ref="IV18:IV81">IF(ISNUMBER(M18),M18,"")</f>
        <v/>
      </c>
    </row>
    <row r="19" spans="10:256" ht="15" customHeight="1">
      <c r="J19" s="2" t="str">
        <f>'Gene Table'!A15</f>
        <v>B01</v>
      </c>
      <c r="K19" s="2" t="str">
        <f>'Gene Table'!C15</f>
        <v>NM_000369</v>
      </c>
      <c r="L19" s="80" t="e">
        <f>IF(ISNUMBER(Results!E15),Results!E15,NA())</f>
        <v>#N/A</v>
      </c>
      <c r="M19" s="80" t="e">
        <f>IF(ISNUMBER(Results!F15),Results!F15,NA())</f>
        <v>#N/A</v>
      </c>
      <c r="O19" s="49"/>
      <c r="P19" s="49"/>
      <c r="Q19" s="49"/>
      <c r="R19" s="49"/>
      <c r="S19" s="49"/>
      <c r="IS19" s="2" t="str">
        <f>'Gene Table'!A15</f>
        <v>B01</v>
      </c>
      <c r="IT19" s="2" t="str">
        <f>'Gene Table'!$C15</f>
        <v>NM_000369</v>
      </c>
      <c r="IU19" s="80" t="str">
        <f t="shared" si="2"/>
        <v/>
      </c>
      <c r="IV19" s="80" t="str">
        <f t="shared" si="3"/>
        <v/>
      </c>
    </row>
    <row r="20" spans="10:256" ht="15" customHeight="1">
      <c r="J20" s="2" t="str">
        <f>'Gene Table'!A16</f>
        <v>B02</v>
      </c>
      <c r="K20" s="2" t="str">
        <f>'Gene Table'!C16</f>
        <v>NM_003317</v>
      </c>
      <c r="L20" s="80" t="e">
        <f>IF(ISNUMBER(Results!E16),Results!E16,NA())</f>
        <v>#N/A</v>
      </c>
      <c r="M20" s="80" t="e">
        <f>IF(ISNUMBER(Results!F16),Results!F16,NA())</f>
        <v>#N/A</v>
      </c>
      <c r="O20" s="49"/>
      <c r="P20" s="49"/>
      <c r="Q20" s="49"/>
      <c r="R20" s="49"/>
      <c r="S20" s="49"/>
      <c r="IS20" s="2" t="str">
        <f>'Gene Table'!A16</f>
        <v>B02</v>
      </c>
      <c r="IT20" s="2" t="str">
        <f>'Gene Table'!$C16</f>
        <v>NM_003317</v>
      </c>
      <c r="IU20" s="80" t="str">
        <f t="shared" si="2"/>
        <v/>
      </c>
      <c r="IV20" s="80" t="str">
        <f t="shared" si="3"/>
        <v/>
      </c>
    </row>
    <row r="21" spans="10:256" ht="15" customHeight="1">
      <c r="J21" s="2" t="str">
        <f>'Gene Table'!A17</f>
        <v>B03</v>
      </c>
      <c r="K21" s="2" t="str">
        <f>'Gene Table'!C17</f>
        <v>NM_003250</v>
      </c>
      <c r="L21" s="80" t="e">
        <f>IF(ISNUMBER(Results!E17),Results!E17,NA())</f>
        <v>#N/A</v>
      </c>
      <c r="M21" s="80" t="e">
        <f>IF(ISNUMBER(Results!F17),Results!F17,NA())</f>
        <v>#N/A</v>
      </c>
      <c r="O21" s="49"/>
      <c r="P21" s="49"/>
      <c r="Q21" s="49"/>
      <c r="R21" s="49"/>
      <c r="S21" s="49"/>
      <c r="IS21" s="2" t="str">
        <f>'Gene Table'!A17</f>
        <v>B03</v>
      </c>
      <c r="IT21" s="2" t="str">
        <f>'Gene Table'!$C17</f>
        <v>NM_003250</v>
      </c>
      <c r="IU21" s="80" t="str">
        <f t="shared" si="2"/>
        <v/>
      </c>
      <c r="IV21" s="80" t="str">
        <f t="shared" si="3"/>
        <v/>
      </c>
    </row>
    <row r="22" spans="10:256" ht="15" customHeight="1">
      <c r="J22" s="2" t="str">
        <f>'Gene Table'!A18</f>
        <v>B04</v>
      </c>
      <c r="K22" s="2" t="str">
        <f>'Gene Table'!C18</f>
        <v>NM_002843</v>
      </c>
      <c r="L22" s="80" t="e">
        <f>IF(ISNUMBER(Results!E18),Results!E18,NA())</f>
        <v>#N/A</v>
      </c>
      <c r="M22" s="80" t="e">
        <f>IF(ISNUMBER(Results!F18),Results!F18,NA())</f>
        <v>#N/A</v>
      </c>
      <c r="O22" s="49"/>
      <c r="P22" s="49"/>
      <c r="Q22" s="49"/>
      <c r="R22" s="49"/>
      <c r="S22" s="49"/>
      <c r="IS22" s="2" t="str">
        <f>'Gene Table'!A18</f>
        <v>B04</v>
      </c>
      <c r="IT22" s="2" t="str">
        <f>'Gene Table'!$C18</f>
        <v>NM_002843</v>
      </c>
      <c r="IU22" s="80" t="str">
        <f t="shared" si="2"/>
        <v/>
      </c>
      <c r="IV22" s="80" t="str">
        <f t="shared" si="3"/>
        <v/>
      </c>
    </row>
    <row r="23" spans="10:256" ht="15" customHeight="1">
      <c r="J23" s="2" t="str">
        <f>'Gene Table'!A19</f>
        <v>B05</v>
      </c>
      <c r="K23" s="2" t="str">
        <f>'Gene Table'!C19</f>
        <v>NM_000249</v>
      </c>
      <c r="L23" s="80" t="e">
        <f>IF(ISNUMBER(Results!E19),Results!E19,NA())</f>
        <v>#N/A</v>
      </c>
      <c r="M23" s="80" t="e">
        <f>IF(ISNUMBER(Results!F19),Results!F19,NA())</f>
        <v>#N/A</v>
      </c>
      <c r="O23" s="49"/>
      <c r="P23" s="49"/>
      <c r="Q23" s="49"/>
      <c r="R23" s="49"/>
      <c r="S23" s="49"/>
      <c r="IS23" s="2" t="str">
        <f>'Gene Table'!A19</f>
        <v>B05</v>
      </c>
      <c r="IT23" s="2" t="str">
        <f>'Gene Table'!$C19</f>
        <v>NM_000249</v>
      </c>
      <c r="IU23" s="80" t="str">
        <f t="shared" si="2"/>
        <v/>
      </c>
      <c r="IV23" s="80" t="str">
        <f t="shared" si="3"/>
        <v/>
      </c>
    </row>
    <row r="24" spans="10:256" ht="15" customHeight="1">
      <c r="J24" s="2" t="str">
        <f>'Gene Table'!A20</f>
        <v>B06</v>
      </c>
      <c r="K24" s="2" t="str">
        <f>'Gene Table'!C20</f>
        <v>NM_000015</v>
      </c>
      <c r="L24" s="80" t="e">
        <f>IF(ISNUMBER(Results!E20),Results!E20,NA())</f>
        <v>#N/A</v>
      </c>
      <c r="M24" s="80" t="e">
        <f>IF(ISNUMBER(Results!F20),Results!F20,NA())</f>
        <v>#N/A</v>
      </c>
      <c r="O24" s="49"/>
      <c r="P24" s="49"/>
      <c r="Q24" s="49"/>
      <c r="R24" s="49"/>
      <c r="S24" s="49"/>
      <c r="IS24" s="2" t="str">
        <f>'Gene Table'!A20</f>
        <v>B06</v>
      </c>
      <c r="IT24" s="2" t="str">
        <f>'Gene Table'!$C20</f>
        <v>NM_000015</v>
      </c>
      <c r="IU24" s="80" t="str">
        <f t="shared" si="2"/>
        <v/>
      </c>
      <c r="IV24" s="80" t="str">
        <f t="shared" si="3"/>
        <v/>
      </c>
    </row>
    <row r="25" spans="10:256" ht="15" customHeight="1">
      <c r="J25" s="2" t="str">
        <f>'Gene Table'!A21</f>
        <v>B07</v>
      </c>
      <c r="K25" s="2" t="str">
        <f>'Gene Table'!C21</f>
        <v>NM_004473</v>
      </c>
      <c r="L25" s="80" t="e">
        <f>IF(ISNUMBER(Results!E21),Results!E21,NA())</f>
        <v>#N/A</v>
      </c>
      <c r="M25" s="80" t="e">
        <f>IF(ISNUMBER(Results!F21),Results!F21,NA())</f>
        <v>#N/A</v>
      </c>
      <c r="O25" s="49"/>
      <c r="P25" s="49"/>
      <c r="Q25" s="49"/>
      <c r="R25" s="49"/>
      <c r="S25" s="49"/>
      <c r="IS25" s="2" t="str">
        <f>'Gene Table'!A21</f>
        <v>B07</v>
      </c>
      <c r="IT25" s="2" t="str">
        <f>'Gene Table'!$C21</f>
        <v>NM_004473</v>
      </c>
      <c r="IU25" s="80" t="str">
        <f t="shared" si="2"/>
        <v/>
      </c>
      <c r="IV25" s="80" t="str">
        <f t="shared" si="3"/>
        <v/>
      </c>
    </row>
    <row r="26" spans="10:256" ht="15" customHeight="1">
      <c r="J26" s="2" t="str">
        <f>'Gene Table'!A22</f>
        <v>B08</v>
      </c>
      <c r="K26" s="2" t="str">
        <f>'Gene Table'!C22</f>
        <v>NM_004832</v>
      </c>
      <c r="L26" s="80" t="e">
        <f>IF(ISNUMBER(Results!E22),Results!E22,NA())</f>
        <v>#N/A</v>
      </c>
      <c r="M26" s="80" t="e">
        <f>IF(ISNUMBER(Results!F22),Results!F22,NA())</f>
        <v>#N/A</v>
      </c>
      <c r="O26" s="49"/>
      <c r="P26" s="49"/>
      <c r="Q26" s="49"/>
      <c r="R26" s="49"/>
      <c r="S26" s="49"/>
      <c r="IS26" s="2" t="str">
        <f>'Gene Table'!A22</f>
        <v>B08</v>
      </c>
      <c r="IT26" s="2" t="str">
        <f>'Gene Table'!$C22</f>
        <v>NM_004832</v>
      </c>
      <c r="IU26" s="80" t="str">
        <f t="shared" si="2"/>
        <v/>
      </c>
      <c r="IV26" s="80" t="str">
        <f t="shared" si="3"/>
        <v/>
      </c>
    </row>
    <row r="27" spans="10:256" ht="15" customHeight="1">
      <c r="J27" s="2" t="str">
        <f>'Gene Table'!A23</f>
        <v>B09</v>
      </c>
      <c r="K27" s="2" t="str">
        <f>'Gene Table'!C23</f>
        <v>NM_005436</v>
      </c>
      <c r="L27" s="80" t="e">
        <f>IF(ISNUMBER(Results!E23),Results!E23,NA())</f>
        <v>#N/A</v>
      </c>
      <c r="M27" s="80" t="e">
        <f>IF(ISNUMBER(Results!F23),Results!F23,NA())</f>
        <v>#N/A</v>
      </c>
      <c r="O27" s="49"/>
      <c r="P27" s="49"/>
      <c r="Q27" s="49"/>
      <c r="R27" s="49"/>
      <c r="S27" s="49"/>
      <c r="IS27" s="2" t="str">
        <f>'Gene Table'!A23</f>
        <v>B09</v>
      </c>
      <c r="IT27" s="2" t="str">
        <f>'Gene Table'!$C23</f>
        <v>NM_005436</v>
      </c>
      <c r="IU27" s="80" t="str">
        <f t="shared" si="2"/>
        <v/>
      </c>
      <c r="IV27" s="80" t="str">
        <f t="shared" si="3"/>
        <v/>
      </c>
    </row>
    <row r="28" spans="10:256" ht="15" customHeight="1">
      <c r="J28" s="2" t="str">
        <f>'Gene Table'!A24</f>
        <v>B10</v>
      </c>
      <c r="K28" s="2" t="str">
        <f>'Gene Table'!C24</f>
        <v>NM_003401</v>
      </c>
      <c r="L28" s="80" t="e">
        <f>IF(ISNUMBER(Results!E24),Results!E24,NA())</f>
        <v>#N/A</v>
      </c>
      <c r="M28" s="80" t="e">
        <f>IF(ISNUMBER(Results!F24),Results!F24,NA())</f>
        <v>#N/A</v>
      </c>
      <c r="O28" s="49"/>
      <c r="P28" s="49"/>
      <c r="Q28" s="49"/>
      <c r="R28" s="49"/>
      <c r="S28" s="49"/>
      <c r="IS28" s="2" t="str">
        <f>'Gene Table'!A24</f>
        <v>B10</v>
      </c>
      <c r="IT28" s="2" t="str">
        <f>'Gene Table'!$C24</f>
        <v>NM_003401</v>
      </c>
      <c r="IU28" s="80" t="str">
        <f t="shared" si="2"/>
        <v/>
      </c>
      <c r="IV28" s="80" t="str">
        <f t="shared" si="3"/>
        <v/>
      </c>
    </row>
    <row r="29" spans="10:256" ht="15" customHeight="1">
      <c r="J29" s="2" t="str">
        <f>'Gene Table'!A25</f>
        <v>B11</v>
      </c>
      <c r="K29" s="2" t="str">
        <f>'Gene Table'!C25</f>
        <v>NM_001025366</v>
      </c>
      <c r="L29" s="80" t="e">
        <f>IF(ISNUMBER(Results!E25),Results!E25,NA())</f>
        <v>#N/A</v>
      </c>
      <c r="M29" s="80" t="e">
        <f>IF(ISNUMBER(Results!F25),Results!F25,NA())</f>
        <v>#N/A</v>
      </c>
      <c r="O29" s="49"/>
      <c r="P29" s="49"/>
      <c r="Q29" s="49"/>
      <c r="R29" s="49"/>
      <c r="S29" s="49"/>
      <c r="IS29" s="2" t="str">
        <f>'Gene Table'!A25</f>
        <v>B11</v>
      </c>
      <c r="IT29" s="2" t="str">
        <f>'Gene Table'!$C25</f>
        <v>NM_001025366</v>
      </c>
      <c r="IU29" s="80" t="str">
        <f t="shared" si="2"/>
        <v/>
      </c>
      <c r="IV29" s="80" t="str">
        <f t="shared" si="3"/>
        <v/>
      </c>
    </row>
    <row r="30" spans="10:256" ht="15" customHeight="1">
      <c r="J30" s="2" t="str">
        <f>'Gene Table'!A26</f>
        <v>B12</v>
      </c>
      <c r="K30" s="2" t="str">
        <f>'Gene Table'!C26</f>
        <v>NM_003235</v>
      </c>
      <c r="L30" s="80" t="e">
        <f>IF(ISNUMBER(Results!E26),Results!E26,NA())</f>
        <v>#N/A</v>
      </c>
      <c r="M30" s="80" t="e">
        <f>IF(ISNUMBER(Results!F26),Results!F26,NA())</f>
        <v>#N/A</v>
      </c>
      <c r="O30" s="49"/>
      <c r="P30" s="49"/>
      <c r="Q30" s="49"/>
      <c r="R30" s="49"/>
      <c r="S30" s="49"/>
      <c r="IS30" s="2" t="str">
        <f>'Gene Table'!A26</f>
        <v>B12</v>
      </c>
      <c r="IT30" s="2" t="str">
        <f>'Gene Table'!$C26</f>
        <v>NM_003235</v>
      </c>
      <c r="IU30" s="80" t="str">
        <f t="shared" si="2"/>
        <v/>
      </c>
      <c r="IV30" s="80" t="str">
        <f t="shared" si="3"/>
        <v/>
      </c>
    </row>
    <row r="31" spans="10:256" ht="15" customHeight="1">
      <c r="J31" s="2" t="str">
        <f>'Gene Table'!A27</f>
        <v>C01</v>
      </c>
      <c r="K31" s="2" t="str">
        <f>'Gene Table'!C27</f>
        <v>NM_002880</v>
      </c>
      <c r="L31" s="80" t="e">
        <f>IF(ISNUMBER(Results!E27),Results!E27,NA())</f>
        <v>#N/A</v>
      </c>
      <c r="M31" s="80" t="e">
        <f>IF(ISNUMBER(Results!F27),Results!F27,NA())</f>
        <v>#N/A</v>
      </c>
      <c r="O31" s="49"/>
      <c r="P31" s="49"/>
      <c r="Q31" s="49"/>
      <c r="R31" s="49"/>
      <c r="S31" s="49"/>
      <c r="IS31" s="2" t="str">
        <f>'Gene Table'!A27</f>
        <v>C01</v>
      </c>
      <c r="IT31" s="2" t="str">
        <f>'Gene Table'!$C27</f>
        <v>NM_002880</v>
      </c>
      <c r="IU31" s="80" t="str">
        <f t="shared" si="2"/>
        <v/>
      </c>
      <c r="IV31" s="80" t="str">
        <f t="shared" si="3"/>
        <v/>
      </c>
    </row>
    <row r="32" spans="10:256" ht="15" customHeight="1">
      <c r="J32" s="2" t="str">
        <f>'Gene Table'!A28</f>
        <v>C02</v>
      </c>
      <c r="K32" s="2" t="str">
        <f>'Gene Table'!C28</f>
        <v>NM_001007792</v>
      </c>
      <c r="L32" s="80" t="e">
        <f>IF(ISNUMBER(Results!E28),Results!E28,NA())</f>
        <v>#N/A</v>
      </c>
      <c r="M32" s="80" t="e">
        <f>IF(ISNUMBER(Results!F28),Results!F28,NA())</f>
        <v>#N/A</v>
      </c>
      <c r="O32" s="49"/>
      <c r="P32" s="49"/>
      <c r="Q32" s="49"/>
      <c r="R32" s="49"/>
      <c r="S32" s="49"/>
      <c r="IS32" s="2" t="str">
        <f>'Gene Table'!A28</f>
        <v>C02</v>
      </c>
      <c r="IT32" s="2" t="str">
        <f>'Gene Table'!$C28</f>
        <v>NM_001007792</v>
      </c>
      <c r="IU32" s="80" t="str">
        <f t="shared" si="2"/>
        <v/>
      </c>
      <c r="IV32" s="80" t="str">
        <f t="shared" si="3"/>
        <v/>
      </c>
    </row>
    <row r="33" spans="10:256" ht="15" customHeight="1">
      <c r="J33" s="2" t="str">
        <f>'Gene Table'!A29</f>
        <v>C03</v>
      </c>
      <c r="K33" s="2" t="str">
        <f>'Gene Table'!C29</f>
        <v>NM_002467</v>
      </c>
      <c r="L33" s="80" t="e">
        <f>IF(ISNUMBER(Results!E29),Results!E29,NA())</f>
        <v>#N/A</v>
      </c>
      <c r="M33" s="80" t="e">
        <f>IF(ISNUMBER(Results!F29),Results!F29,NA())</f>
        <v>#N/A</v>
      </c>
      <c r="O33" s="49"/>
      <c r="P33" s="49"/>
      <c r="Q33" s="49"/>
      <c r="R33" s="49"/>
      <c r="S33" s="49"/>
      <c r="IS33" s="2" t="str">
        <f>'Gene Table'!A29</f>
        <v>C03</v>
      </c>
      <c r="IT33" s="2" t="str">
        <f>'Gene Table'!$C29</f>
        <v>NM_002467</v>
      </c>
      <c r="IU33" s="80" t="str">
        <f t="shared" si="2"/>
        <v/>
      </c>
      <c r="IV33" s="80" t="str">
        <f t="shared" si="3"/>
        <v/>
      </c>
    </row>
    <row r="34" spans="10:256" ht="15" customHeight="1">
      <c r="J34" s="2" t="str">
        <f>'Gene Table'!A30</f>
        <v>C04</v>
      </c>
      <c r="K34" s="2" t="str">
        <f>'Gene Table'!C30</f>
        <v>NM_002439</v>
      </c>
      <c r="L34" s="80" t="e">
        <f>IF(ISNUMBER(Results!E30),Results!E30,NA())</f>
        <v>#N/A</v>
      </c>
      <c r="M34" s="80" t="e">
        <f>IF(ISNUMBER(Results!F30),Results!F30,NA())</f>
        <v>#N/A</v>
      </c>
      <c r="O34" s="49"/>
      <c r="P34" s="49"/>
      <c r="Q34" s="49"/>
      <c r="R34" s="49"/>
      <c r="S34" s="49"/>
      <c r="IS34" s="2" t="str">
        <f>'Gene Table'!A30</f>
        <v>C04</v>
      </c>
      <c r="IT34" s="2" t="str">
        <f>'Gene Table'!$C30</f>
        <v>NM_002439</v>
      </c>
      <c r="IU34" s="80" t="str">
        <f t="shared" si="2"/>
        <v/>
      </c>
      <c r="IV34" s="80" t="str">
        <f t="shared" si="3"/>
        <v/>
      </c>
    </row>
    <row r="35" spans="10:256" ht="15" customHeight="1">
      <c r="J35" s="2" t="str">
        <f>'Gene Table'!A31</f>
        <v>C05</v>
      </c>
      <c r="K35" s="2" t="str">
        <f>'Gene Table'!C31</f>
        <v>NM_002312</v>
      </c>
      <c r="L35" s="80" t="e">
        <f>IF(ISNUMBER(Results!E31),Results!E31,NA())</f>
        <v>#N/A</v>
      </c>
      <c r="M35" s="80" t="e">
        <f>IF(ISNUMBER(Results!F31),Results!F31,NA())</f>
        <v>#N/A</v>
      </c>
      <c r="O35" s="49"/>
      <c r="P35" s="49"/>
      <c r="Q35" s="49"/>
      <c r="R35" s="49"/>
      <c r="S35" s="49"/>
      <c r="IS35" s="2" t="str">
        <f>'Gene Table'!A31</f>
        <v>C05</v>
      </c>
      <c r="IT35" s="2" t="str">
        <f>'Gene Table'!$C31</f>
        <v>NM_002312</v>
      </c>
      <c r="IU35" s="80" t="str">
        <f t="shared" si="2"/>
        <v/>
      </c>
      <c r="IV35" s="80" t="str">
        <f t="shared" si="3"/>
        <v/>
      </c>
    </row>
    <row r="36" spans="10:256" ht="15" customHeight="1">
      <c r="J36" s="2" t="str">
        <f>'Gene Table'!A32</f>
        <v>C06</v>
      </c>
      <c r="K36" s="2" t="str">
        <f>'Gene Table'!C32</f>
        <v>NM_002075</v>
      </c>
      <c r="L36" s="80" t="e">
        <f>IF(ISNUMBER(Results!E32),Results!E32,NA())</f>
        <v>#N/A</v>
      </c>
      <c r="M36" s="80" t="e">
        <f>IF(ISNUMBER(Results!F32),Results!F32,NA())</f>
        <v>#N/A</v>
      </c>
      <c r="O36" s="49"/>
      <c r="P36" s="49"/>
      <c r="Q36" s="49"/>
      <c r="R36" s="49"/>
      <c r="S36" s="49"/>
      <c r="IS36" s="2" t="str">
        <f>'Gene Table'!A32</f>
        <v>C06</v>
      </c>
      <c r="IT36" s="2" t="str">
        <f>'Gene Table'!$C32</f>
        <v>NM_002075</v>
      </c>
      <c r="IU36" s="80" t="str">
        <f t="shared" si="2"/>
        <v/>
      </c>
      <c r="IV36" s="80" t="str">
        <f t="shared" si="3"/>
        <v/>
      </c>
    </row>
    <row r="37" spans="10:256" ht="15" customHeight="1">
      <c r="J37" s="2" t="str">
        <f>'Gene Table'!A33</f>
        <v>C07</v>
      </c>
      <c r="K37" s="2" t="str">
        <f>'Gene Table'!C33</f>
        <v>NM_005228</v>
      </c>
      <c r="L37" s="80" t="e">
        <f>IF(ISNUMBER(Results!E33),Results!E33,NA())</f>
        <v>#N/A</v>
      </c>
      <c r="M37" s="80" t="e">
        <f>IF(ISNUMBER(Results!F33),Results!F33,NA())</f>
        <v>#N/A</v>
      </c>
      <c r="O37" s="49"/>
      <c r="P37" s="49"/>
      <c r="Q37" s="49"/>
      <c r="R37" s="49"/>
      <c r="S37" s="49"/>
      <c r="IS37" s="2" t="str">
        <f>'Gene Table'!A33</f>
        <v>C07</v>
      </c>
      <c r="IT37" s="2" t="str">
        <f>'Gene Table'!$C33</f>
        <v>NM_005228</v>
      </c>
      <c r="IU37" s="80" t="str">
        <f t="shared" si="2"/>
        <v/>
      </c>
      <c r="IV37" s="80" t="str">
        <f t="shared" si="3"/>
        <v/>
      </c>
    </row>
    <row r="38" spans="10:256" ht="15" customHeight="1">
      <c r="J38" s="2" t="str">
        <f>'Gene Table'!A34</f>
        <v>C08</v>
      </c>
      <c r="K38" s="2" t="str">
        <f>'Gene Table'!C34</f>
        <v>NM_000499</v>
      </c>
      <c r="L38" s="80" t="e">
        <f>IF(ISNUMBER(Results!E34),Results!E34,NA())</f>
        <v>#N/A</v>
      </c>
      <c r="M38" s="80" t="e">
        <f>IF(ISNUMBER(Results!F34),Results!F34,NA())</f>
        <v>#N/A</v>
      </c>
      <c r="O38" s="49"/>
      <c r="P38" s="49"/>
      <c r="Q38" s="49"/>
      <c r="R38" s="49"/>
      <c r="S38" s="49"/>
      <c r="IS38" s="2" t="str">
        <f>'Gene Table'!A34</f>
        <v>C08</v>
      </c>
      <c r="IT38" s="2" t="str">
        <f>'Gene Table'!$C34</f>
        <v>NM_000499</v>
      </c>
      <c r="IU38" s="80" t="str">
        <f t="shared" si="2"/>
        <v/>
      </c>
      <c r="IV38" s="80" t="str">
        <f t="shared" si="3"/>
        <v/>
      </c>
    </row>
    <row r="39" spans="10:256" ht="15" customHeight="1">
      <c r="J39" s="2" t="str">
        <f>'Gene Table'!A35</f>
        <v>C09</v>
      </c>
      <c r="K39" s="2" t="str">
        <f>'Gene Table'!C35</f>
        <v>NM_003002</v>
      </c>
      <c r="L39" s="80" t="e">
        <f>IF(ISNUMBER(Results!E35),Results!E35,NA())</f>
        <v>#N/A</v>
      </c>
      <c r="M39" s="80" t="e">
        <f>IF(ISNUMBER(Results!F35),Results!F35,NA())</f>
        <v>#N/A</v>
      </c>
      <c r="O39" s="49"/>
      <c r="P39" s="49"/>
      <c r="Q39" s="49"/>
      <c r="R39" s="49"/>
      <c r="S39" s="49"/>
      <c r="IS39" s="2" t="str">
        <f>'Gene Table'!A35</f>
        <v>C09</v>
      </c>
      <c r="IT39" s="2" t="str">
        <f>'Gene Table'!$C35</f>
        <v>NM_003002</v>
      </c>
      <c r="IU39" s="80" t="str">
        <f t="shared" si="2"/>
        <v/>
      </c>
      <c r="IV39" s="80" t="str">
        <f t="shared" si="3"/>
        <v/>
      </c>
    </row>
    <row r="40" spans="10:256" ht="15" customHeight="1">
      <c r="J40" s="2" t="str">
        <f>'Gene Table'!A36</f>
        <v>C10</v>
      </c>
      <c r="K40" s="2" t="str">
        <f>'Gene Table'!C36</f>
        <v>NM_005264</v>
      </c>
      <c r="L40" s="80" t="e">
        <f>IF(ISNUMBER(Results!E36),Results!E36,NA())</f>
        <v>#N/A</v>
      </c>
      <c r="M40" s="80" t="e">
        <f>IF(ISNUMBER(Results!F36),Results!F36,NA())</f>
        <v>#N/A</v>
      </c>
      <c r="O40" s="49"/>
      <c r="P40" s="49"/>
      <c r="Q40" s="49"/>
      <c r="R40" s="49"/>
      <c r="S40" s="49"/>
      <c r="IS40" s="2" t="str">
        <f>'Gene Table'!A36</f>
        <v>C10</v>
      </c>
      <c r="IT40" s="2" t="str">
        <f>'Gene Table'!$C36</f>
        <v>NM_005264</v>
      </c>
      <c r="IU40" s="80" t="str">
        <f t="shared" si="2"/>
        <v/>
      </c>
      <c r="IV40" s="80" t="str">
        <f t="shared" si="3"/>
        <v/>
      </c>
    </row>
    <row r="41" spans="10:256" ht="15" customHeight="1">
      <c r="J41" s="2" t="str">
        <f>'Gene Table'!A37</f>
        <v>C11</v>
      </c>
      <c r="K41" s="2" t="str">
        <f>'Gene Table'!C37</f>
        <v>BC015035</v>
      </c>
      <c r="L41" s="80" t="e">
        <f>IF(ISNUMBER(Results!E37),Results!E37,NA())</f>
        <v>#N/A</v>
      </c>
      <c r="M41" s="80" t="e">
        <f>IF(ISNUMBER(Results!F37),Results!F37,NA())</f>
        <v>#N/A</v>
      </c>
      <c r="O41" s="49"/>
      <c r="P41" s="49"/>
      <c r="Q41" s="49"/>
      <c r="R41" s="49"/>
      <c r="S41" s="49"/>
      <c r="IS41" s="2" t="str">
        <f>'Gene Table'!A37</f>
        <v>C11</v>
      </c>
      <c r="IT41" s="2" t="str">
        <f>'Gene Table'!$C37</f>
        <v>BC015035</v>
      </c>
      <c r="IU41" s="80" t="str">
        <f t="shared" si="2"/>
        <v/>
      </c>
      <c r="IV41" s="80" t="str">
        <f t="shared" si="3"/>
        <v/>
      </c>
    </row>
    <row r="42" spans="10:256" ht="15" customHeight="1">
      <c r="J42" s="2" t="str">
        <f>'Gene Table'!A38</f>
        <v>C12</v>
      </c>
      <c r="K42" s="2" t="str">
        <f>'Gene Table'!C38</f>
        <v>NM_175940</v>
      </c>
      <c r="L42" s="80" t="e">
        <f>IF(ISNUMBER(Results!E38),Results!E38,NA())</f>
        <v>#N/A</v>
      </c>
      <c r="M42" s="80" t="e">
        <f>IF(ISNUMBER(Results!F38),Results!F38,NA())</f>
        <v>#N/A</v>
      </c>
      <c r="O42" s="49"/>
      <c r="P42" s="49"/>
      <c r="Q42" s="49"/>
      <c r="R42" s="49"/>
      <c r="S42" s="49"/>
      <c r="IS42" s="2" t="str">
        <f>'Gene Table'!A38</f>
        <v>C12</v>
      </c>
      <c r="IT42" s="2" t="str">
        <f>'Gene Table'!$C38</f>
        <v>NM_175940</v>
      </c>
      <c r="IU42" s="80" t="str">
        <f t="shared" si="2"/>
        <v/>
      </c>
      <c r="IV42" s="80" t="str">
        <f t="shared" si="3"/>
        <v/>
      </c>
    </row>
    <row r="43" spans="10:256" ht="15" customHeight="1">
      <c r="J43" s="2" t="str">
        <f>'Gene Table'!A39</f>
        <v>D01</v>
      </c>
      <c r="K43" s="2" t="str">
        <f>'Gene Table'!C39</f>
        <v>NM_005121</v>
      </c>
      <c r="L43" s="80" t="e">
        <f>IF(ISNUMBER(Results!E39),Results!E39,NA())</f>
        <v>#N/A</v>
      </c>
      <c r="M43" s="80" t="e">
        <f>IF(ISNUMBER(Results!F39),Results!F39,NA())</f>
        <v>#N/A</v>
      </c>
      <c r="O43" s="49"/>
      <c r="P43" s="49"/>
      <c r="Q43" s="49"/>
      <c r="R43" s="49"/>
      <c r="S43" s="49"/>
      <c r="IS43" s="2" t="str">
        <f>'Gene Table'!A39</f>
        <v>D01</v>
      </c>
      <c r="IT43" s="2" t="str">
        <f>'Gene Table'!$C39</f>
        <v>NM_005121</v>
      </c>
      <c r="IU43" s="80" t="str">
        <f t="shared" si="2"/>
        <v/>
      </c>
      <c r="IV43" s="80" t="str">
        <f t="shared" si="3"/>
        <v/>
      </c>
    </row>
    <row r="44" spans="10:256" ht="15" customHeight="1">
      <c r="J44" s="2" t="str">
        <f>'Gene Table'!A40</f>
        <v>D02</v>
      </c>
      <c r="K44" s="2" t="str">
        <f>'Gene Table'!C40</f>
        <v>NM_170751</v>
      </c>
      <c r="L44" s="80" t="e">
        <f>IF(ISNUMBER(Results!E40),Results!E40,NA())</f>
        <v>#N/A</v>
      </c>
      <c r="M44" s="80" t="e">
        <f>IF(ISNUMBER(Results!F40),Results!F40,NA())</f>
        <v>#N/A</v>
      </c>
      <c r="O44" s="49"/>
      <c r="P44" s="49"/>
      <c r="Q44" s="49"/>
      <c r="R44" s="49"/>
      <c r="S44" s="49"/>
      <c r="IS44" s="2" t="str">
        <f>'Gene Table'!A40</f>
        <v>D02</v>
      </c>
      <c r="IT44" s="2" t="str">
        <f>'Gene Table'!$C40</f>
        <v>NM_170751</v>
      </c>
      <c r="IU44" s="80" t="str">
        <f t="shared" si="2"/>
        <v/>
      </c>
      <c r="IV44" s="80" t="str">
        <f t="shared" si="3"/>
        <v/>
      </c>
    </row>
    <row r="45" spans="10:256" ht="15" customHeight="1">
      <c r="J45" s="2" t="str">
        <f>'Gene Table'!A41</f>
        <v>D03</v>
      </c>
      <c r="K45" s="2" t="str">
        <f>'Gene Table'!C41</f>
        <v>NM_004239</v>
      </c>
      <c r="L45" s="80" t="e">
        <f>IF(ISNUMBER(Results!E41),Results!E41,NA())</f>
        <v>#N/A</v>
      </c>
      <c r="M45" s="80" t="e">
        <f>IF(ISNUMBER(Results!F41),Results!F41,NA())</f>
        <v>#N/A</v>
      </c>
      <c r="O45" s="49"/>
      <c r="P45" s="49"/>
      <c r="Q45" s="49"/>
      <c r="R45" s="49"/>
      <c r="S45" s="49"/>
      <c r="IS45" s="2" t="str">
        <f>'Gene Table'!A41</f>
        <v>D03</v>
      </c>
      <c r="IT45" s="2" t="str">
        <f>'Gene Table'!$C41</f>
        <v>NM_004239</v>
      </c>
      <c r="IU45" s="80" t="str">
        <f t="shared" si="2"/>
        <v/>
      </c>
      <c r="IV45" s="80" t="str">
        <f t="shared" si="3"/>
        <v/>
      </c>
    </row>
    <row r="46" spans="10:256" ht="15" customHeight="1">
      <c r="J46" s="2" t="str">
        <f>'Gene Table'!A42</f>
        <v>D04</v>
      </c>
      <c r="K46" s="2" t="str">
        <f>'Gene Table'!C42</f>
        <v>NM_004238</v>
      </c>
      <c r="L46" s="80" t="e">
        <f>IF(ISNUMBER(Results!E42),Results!E42,NA())</f>
        <v>#N/A</v>
      </c>
      <c r="M46" s="80" t="e">
        <f>IF(ISNUMBER(Results!F42),Results!F42,NA())</f>
        <v>#N/A</v>
      </c>
      <c r="O46" s="49"/>
      <c r="P46" s="49"/>
      <c r="Q46" s="49"/>
      <c r="R46" s="49"/>
      <c r="S46" s="49"/>
      <c r="IS46" s="2" t="str">
        <f>'Gene Table'!A42</f>
        <v>D04</v>
      </c>
      <c r="IT46" s="2" t="str">
        <f>'Gene Table'!$C42</f>
        <v>NM_004238</v>
      </c>
      <c r="IU46" s="80" t="str">
        <f t="shared" si="2"/>
        <v/>
      </c>
      <c r="IV46" s="80" t="str">
        <f t="shared" si="3"/>
        <v/>
      </c>
    </row>
    <row r="47" spans="10:256" ht="15" customHeight="1">
      <c r="J47" s="2" t="str">
        <f>'Gene Table'!A43</f>
        <v>D05</v>
      </c>
      <c r="K47" s="2" t="str">
        <f>'Gene Table'!C43</f>
        <v>NM_004760</v>
      </c>
      <c r="L47" s="80" t="e">
        <f>IF(ISNUMBER(Results!E43),Results!E43,NA())</f>
        <v>#N/A</v>
      </c>
      <c r="M47" s="80" t="e">
        <f>IF(ISNUMBER(Results!F43),Results!F43,NA())</f>
        <v>#N/A</v>
      </c>
      <c r="O47" s="49"/>
      <c r="P47" s="49"/>
      <c r="Q47" s="49"/>
      <c r="R47" s="49"/>
      <c r="S47" s="49"/>
      <c r="IS47" s="2" t="str">
        <f>'Gene Table'!A43</f>
        <v>D05</v>
      </c>
      <c r="IT47" s="2" t="str">
        <f>'Gene Table'!$C43</f>
        <v>NM_004760</v>
      </c>
      <c r="IU47" s="80" t="str">
        <f t="shared" si="2"/>
        <v/>
      </c>
      <c r="IV47" s="80" t="str">
        <f t="shared" si="3"/>
        <v/>
      </c>
    </row>
    <row r="48" spans="10:256" ht="15" customHeight="1">
      <c r="J48" s="2" t="str">
        <f>'Gene Table'!A44</f>
        <v>D06</v>
      </c>
      <c r="K48" s="2" t="str">
        <f>'Gene Table'!C44</f>
        <v>NM_004226</v>
      </c>
      <c r="L48" s="80" t="e">
        <f>IF(ISNUMBER(Results!E44),Results!E44,NA())</f>
        <v>#N/A</v>
      </c>
      <c r="M48" s="80" t="e">
        <f>IF(ISNUMBER(Results!F44),Results!F44,NA())</f>
        <v>#N/A</v>
      </c>
      <c r="O48" s="49"/>
      <c r="P48" s="49"/>
      <c r="Q48" s="49"/>
      <c r="R48" s="49"/>
      <c r="S48" s="49"/>
      <c r="IS48" s="2" t="str">
        <f>'Gene Table'!A44</f>
        <v>D06</v>
      </c>
      <c r="IT48" s="2" t="str">
        <f>'Gene Table'!$C44</f>
        <v>NM_004226</v>
      </c>
      <c r="IU48" s="80" t="str">
        <f t="shared" si="2"/>
        <v/>
      </c>
      <c r="IV48" s="80" t="str">
        <f t="shared" si="3"/>
        <v/>
      </c>
    </row>
    <row r="49" spans="10:256" ht="15" customHeight="1">
      <c r="J49" s="2" t="str">
        <f>'Gene Table'!A45</f>
        <v>D07</v>
      </c>
      <c r="K49" s="2" t="str">
        <f>'Gene Table'!C45</f>
        <v>NM_003977</v>
      </c>
      <c r="L49" s="80" t="e">
        <f>IF(ISNUMBER(Results!E45),Results!E45,NA())</f>
        <v>#N/A</v>
      </c>
      <c r="M49" s="80" t="e">
        <f>IF(ISNUMBER(Results!F45),Results!F45,NA())</f>
        <v>#N/A</v>
      </c>
      <c r="O49" s="49"/>
      <c r="P49" s="49"/>
      <c r="Q49" s="49"/>
      <c r="R49" s="49"/>
      <c r="S49" s="49"/>
      <c r="IS49" s="2" t="str">
        <f>'Gene Table'!A45</f>
        <v>D07</v>
      </c>
      <c r="IT49" s="2" t="str">
        <f>'Gene Table'!$C45</f>
        <v>NM_003977</v>
      </c>
      <c r="IU49" s="80" t="str">
        <f t="shared" si="2"/>
        <v/>
      </c>
      <c r="IV49" s="80" t="str">
        <f t="shared" si="3"/>
        <v/>
      </c>
    </row>
    <row r="50" spans="10:256" ht="15" customHeight="1">
      <c r="J50" s="2" t="str">
        <f>'Gene Table'!A46</f>
        <v>D08</v>
      </c>
      <c r="K50" s="2" t="str">
        <f>'Gene Table'!C46</f>
        <v>NM_032119</v>
      </c>
      <c r="L50" s="80" t="e">
        <f>IF(ISNUMBER(Results!E46),Results!E46,NA())</f>
        <v>#N/A</v>
      </c>
      <c r="M50" s="80" t="e">
        <f>IF(ISNUMBER(Results!F46),Results!F46,NA())</f>
        <v>#N/A</v>
      </c>
      <c r="O50" s="49"/>
      <c r="P50" s="49"/>
      <c r="Q50" s="49"/>
      <c r="R50" s="49"/>
      <c r="S50" s="49"/>
      <c r="IS50" s="2" t="str">
        <f>'Gene Table'!A46</f>
        <v>D08</v>
      </c>
      <c r="IT50" s="2" t="str">
        <f>'Gene Table'!$C46</f>
        <v>NM_032119</v>
      </c>
      <c r="IU50" s="80" t="str">
        <f t="shared" si="2"/>
        <v/>
      </c>
      <c r="IV50" s="80" t="str">
        <f t="shared" si="3"/>
        <v/>
      </c>
    </row>
    <row r="51" spans="10:256" ht="15" customHeight="1">
      <c r="J51" s="2" t="str">
        <f>'Gene Table'!A47</f>
        <v>D09</v>
      </c>
      <c r="K51" s="2" t="str">
        <f>'Gene Table'!C47</f>
        <v>NM_005437</v>
      </c>
      <c r="L51" s="80" t="e">
        <f>IF(ISNUMBER(Results!E47),Results!E47,NA())</f>
        <v>#N/A</v>
      </c>
      <c r="M51" s="80" t="e">
        <f>IF(ISNUMBER(Results!F47),Results!F47,NA())</f>
        <v>#N/A</v>
      </c>
      <c r="O51" s="49"/>
      <c r="P51" s="49"/>
      <c r="Q51" s="49"/>
      <c r="R51" s="49"/>
      <c r="S51" s="49"/>
      <c r="IS51" s="2" t="str">
        <f>'Gene Table'!A47</f>
        <v>D09</v>
      </c>
      <c r="IT51" s="2" t="str">
        <f>'Gene Table'!$C47</f>
        <v>NM_005437</v>
      </c>
      <c r="IU51" s="80" t="str">
        <f t="shared" si="2"/>
        <v/>
      </c>
      <c r="IV51" s="80" t="str">
        <f t="shared" si="3"/>
        <v/>
      </c>
    </row>
    <row r="52" spans="10:256" ht="15" customHeight="1">
      <c r="J52" s="2" t="str">
        <f>'Gene Table'!A48</f>
        <v>D10</v>
      </c>
      <c r="K52" s="2" t="str">
        <f>'Gene Table'!C48</f>
        <v>NM_001008540</v>
      </c>
      <c r="L52" s="80" t="e">
        <f>IF(ISNUMBER(Results!E48),Results!E48,NA())</f>
        <v>#N/A</v>
      </c>
      <c r="M52" s="80" t="e">
        <f>IF(ISNUMBER(Results!F48),Results!F48,NA())</f>
        <v>#N/A</v>
      </c>
      <c r="O52" s="49"/>
      <c r="P52" s="49"/>
      <c r="Q52" s="49"/>
      <c r="R52" s="49"/>
      <c r="S52" s="49"/>
      <c r="IS52" s="2" t="str">
        <f>'Gene Table'!A48</f>
        <v>D10</v>
      </c>
      <c r="IT52" s="2" t="str">
        <f>'Gene Table'!$C48</f>
        <v>NM_001008540</v>
      </c>
      <c r="IU52" s="80" t="str">
        <f t="shared" si="2"/>
        <v/>
      </c>
      <c r="IV52" s="80" t="str">
        <f t="shared" si="3"/>
        <v/>
      </c>
    </row>
    <row r="53" spans="10:256" ht="15" customHeight="1">
      <c r="J53" s="2" t="str">
        <f>'Gene Table'!A49</f>
        <v>D11</v>
      </c>
      <c r="K53" s="2" t="str">
        <f>'Gene Table'!C49</f>
        <v>NM_003466</v>
      </c>
      <c r="L53" s="80" t="e">
        <f>IF(ISNUMBER(Results!E49),Results!E49,NA())</f>
        <v>#N/A</v>
      </c>
      <c r="M53" s="80" t="e">
        <f>IF(ISNUMBER(Results!F49),Results!F49,NA())</f>
        <v>#N/A</v>
      </c>
      <c r="O53" s="49"/>
      <c r="P53" s="49"/>
      <c r="Q53" s="49"/>
      <c r="R53" s="49"/>
      <c r="S53" s="49"/>
      <c r="IS53" s="2" t="str">
        <f>'Gene Table'!A49</f>
        <v>D11</v>
      </c>
      <c r="IT53" s="2" t="str">
        <f>'Gene Table'!$C49</f>
        <v>NM_003466</v>
      </c>
      <c r="IU53" s="80" t="str">
        <f t="shared" si="2"/>
        <v/>
      </c>
      <c r="IV53" s="80" t="str">
        <f t="shared" si="3"/>
        <v/>
      </c>
    </row>
    <row r="54" spans="10:256" ht="15" customHeight="1">
      <c r="J54" s="2" t="str">
        <f>'Gene Table'!A50</f>
        <v>D12</v>
      </c>
      <c r="K54" s="2" t="str">
        <f>'Gene Table'!C50</f>
        <v>NM_006301</v>
      </c>
      <c r="L54" s="80" t="e">
        <f>IF(ISNUMBER(Results!E50),Results!E50,NA())</f>
        <v>#N/A</v>
      </c>
      <c r="M54" s="80" t="e">
        <f>IF(ISNUMBER(Results!F50),Results!F50,NA())</f>
        <v>#N/A</v>
      </c>
      <c r="O54" s="49"/>
      <c r="P54" s="49"/>
      <c r="Q54" s="49"/>
      <c r="R54" s="49"/>
      <c r="S54" s="49"/>
      <c r="IS54" s="2" t="str">
        <f>'Gene Table'!A50</f>
        <v>D12</v>
      </c>
      <c r="IT54" s="2" t="str">
        <f>'Gene Table'!$C50</f>
        <v>NM_006301</v>
      </c>
      <c r="IU54" s="80" t="str">
        <f t="shared" si="2"/>
        <v/>
      </c>
      <c r="IV54" s="80" t="str">
        <f t="shared" si="3"/>
        <v/>
      </c>
    </row>
    <row r="55" spans="10:256" ht="15" customHeight="1">
      <c r="J55" s="2" t="str">
        <f>'Gene Table'!A51</f>
        <v>E01</v>
      </c>
      <c r="K55" s="2" t="str">
        <f>'Gene Table'!C51</f>
        <v>NM_021141</v>
      </c>
      <c r="L55" s="80" t="e">
        <f>IF(ISNUMBER(Results!E51),Results!E51,NA())</f>
        <v>#N/A</v>
      </c>
      <c r="M55" s="80" t="e">
        <f>IF(ISNUMBER(Results!F51),Results!F51,NA())</f>
        <v>#N/A</v>
      </c>
      <c r="O55" s="49"/>
      <c r="P55" s="49"/>
      <c r="Q55" s="49"/>
      <c r="R55" s="49"/>
      <c r="S55" s="49"/>
      <c r="IS55" s="2" t="str">
        <f>'Gene Table'!A51</f>
        <v>E01</v>
      </c>
      <c r="IT55" s="2" t="str">
        <f>'Gene Table'!$C51</f>
        <v>NM_021141</v>
      </c>
      <c r="IU55" s="80" t="str">
        <f t="shared" si="2"/>
        <v/>
      </c>
      <c r="IV55" s="80" t="str">
        <f t="shared" si="3"/>
        <v/>
      </c>
    </row>
    <row r="56" spans="10:256" ht="15" customHeight="1">
      <c r="J56" s="2" t="str">
        <f>'Gene Table'!A52</f>
        <v>E02</v>
      </c>
      <c r="K56" s="2" t="str">
        <f>'Gene Table'!C52</f>
        <v>NM_005431</v>
      </c>
      <c r="L56" s="80" t="e">
        <f>IF(ISNUMBER(Results!E52),Results!E52,NA())</f>
        <v>#N/A</v>
      </c>
      <c r="M56" s="80" t="e">
        <f>IF(ISNUMBER(Results!F52),Results!F52,NA())</f>
        <v>#N/A</v>
      </c>
      <c r="O56" s="49"/>
      <c r="P56" s="49"/>
      <c r="Q56" s="49"/>
      <c r="R56" s="49"/>
      <c r="S56" s="49"/>
      <c r="IS56" s="2" t="str">
        <f>'Gene Table'!A52</f>
        <v>E02</v>
      </c>
      <c r="IT56" s="2" t="str">
        <f>'Gene Table'!$C52</f>
        <v>NM_005431</v>
      </c>
      <c r="IU56" s="80" t="str">
        <f t="shared" si="2"/>
        <v/>
      </c>
      <c r="IV56" s="80" t="str">
        <f t="shared" si="3"/>
        <v/>
      </c>
    </row>
    <row r="57" spans="10:256" ht="15" customHeight="1">
      <c r="J57" s="2" t="str">
        <f>'Gene Table'!A53</f>
        <v>E03</v>
      </c>
      <c r="K57" s="2" t="str">
        <f>'Gene Table'!C53</f>
        <v>NM_000378</v>
      </c>
      <c r="L57" s="80" t="e">
        <f>IF(ISNUMBER(Results!E53),Results!E53,NA())</f>
        <v>#N/A</v>
      </c>
      <c r="M57" s="80" t="e">
        <f>IF(ISNUMBER(Results!F53),Results!F53,NA())</f>
        <v>#N/A</v>
      </c>
      <c r="O57" s="49"/>
      <c r="P57" s="49"/>
      <c r="Q57" s="49"/>
      <c r="R57" s="49"/>
      <c r="S57" s="49"/>
      <c r="IS57" s="2" t="str">
        <f>'Gene Table'!A53</f>
        <v>E03</v>
      </c>
      <c r="IT57" s="2" t="str">
        <f>'Gene Table'!$C53</f>
        <v>NM_000378</v>
      </c>
      <c r="IU57" s="80" t="str">
        <f t="shared" si="2"/>
        <v/>
      </c>
      <c r="IV57" s="80" t="str">
        <f t="shared" si="3"/>
        <v/>
      </c>
    </row>
    <row r="58" spans="10:256" ht="15" customHeight="1">
      <c r="J58" s="2" t="str">
        <f>'Gene Table'!A54</f>
        <v>E04</v>
      </c>
      <c r="K58" s="2" t="str">
        <f>'Gene Table'!C54</f>
        <v>NM_000552</v>
      </c>
      <c r="L58" s="80" t="e">
        <f>IF(ISNUMBER(Results!E54),Results!E54,NA())</f>
        <v>#N/A</v>
      </c>
      <c r="M58" s="80" t="e">
        <f>IF(ISNUMBER(Results!F54),Results!F54,NA())</f>
        <v>#N/A</v>
      </c>
      <c r="O58" s="49"/>
      <c r="P58" s="49"/>
      <c r="Q58" s="49"/>
      <c r="R58" s="49"/>
      <c r="S58" s="49"/>
      <c r="IS58" s="2" t="str">
        <f>'Gene Table'!A54</f>
        <v>E04</v>
      </c>
      <c r="IT58" s="2" t="str">
        <f>'Gene Table'!$C54</f>
        <v>NM_000552</v>
      </c>
      <c r="IU58" s="80" t="str">
        <f t="shared" si="2"/>
        <v/>
      </c>
      <c r="IV58" s="80" t="str">
        <f t="shared" si="3"/>
        <v/>
      </c>
    </row>
    <row r="59" spans="10:256" ht="15" customHeight="1">
      <c r="J59" s="2" t="str">
        <f>'Gene Table'!A55</f>
        <v>E05</v>
      </c>
      <c r="K59" s="2" t="str">
        <f>'Gene Table'!C55</f>
        <v>NM_000638</v>
      </c>
      <c r="L59" s="80" t="e">
        <f>IF(ISNUMBER(Results!E55),Results!E55,NA())</f>
        <v>#N/A</v>
      </c>
      <c r="M59" s="80" t="e">
        <f>IF(ISNUMBER(Results!F55),Results!F55,NA())</f>
        <v>#N/A</v>
      </c>
      <c r="O59" s="49"/>
      <c r="P59" s="49"/>
      <c r="Q59" s="49"/>
      <c r="R59" s="49"/>
      <c r="S59" s="49"/>
      <c r="IS59" s="2" t="str">
        <f>'Gene Table'!A55</f>
        <v>E05</v>
      </c>
      <c r="IT59" s="2" t="str">
        <f>'Gene Table'!$C55</f>
        <v>NM_000638</v>
      </c>
      <c r="IU59" s="80" t="str">
        <f t="shared" si="2"/>
        <v/>
      </c>
      <c r="IV59" s="80" t="str">
        <f t="shared" si="3"/>
        <v/>
      </c>
    </row>
    <row r="60" spans="10:256" ht="15" customHeight="1">
      <c r="J60" s="2" t="str">
        <f>'Gene Table'!A56</f>
        <v>E06</v>
      </c>
      <c r="K60" s="2" t="str">
        <f>'Gene Table'!C56</f>
        <v>NM_000376</v>
      </c>
      <c r="L60" s="80" t="e">
        <f>IF(ISNUMBER(Results!E56),Results!E56,NA())</f>
        <v>#N/A</v>
      </c>
      <c r="M60" s="80" t="e">
        <f>IF(ISNUMBER(Results!F56),Results!F56,NA())</f>
        <v>#N/A</v>
      </c>
      <c r="O60" s="49"/>
      <c r="P60" s="49"/>
      <c r="Q60" s="49"/>
      <c r="R60" s="49"/>
      <c r="S60" s="49"/>
      <c r="IS60" s="2" t="str">
        <f>'Gene Table'!A56</f>
        <v>E06</v>
      </c>
      <c r="IT60" s="2" t="str">
        <f>'Gene Table'!$C56</f>
        <v>NM_000376</v>
      </c>
      <c r="IU60" s="80" t="str">
        <f t="shared" si="2"/>
        <v/>
      </c>
      <c r="IV60" s="80" t="str">
        <f t="shared" si="3"/>
        <v/>
      </c>
    </row>
    <row r="61" spans="10:256" ht="15" customHeight="1">
      <c r="J61" s="2" t="str">
        <f>'Gene Table'!A57</f>
        <v>E07</v>
      </c>
      <c r="K61" s="2" t="str">
        <f>'Gene Table'!C57</f>
        <v>NM_021833</v>
      </c>
      <c r="L61" s="80" t="e">
        <f>IF(ISNUMBER(Results!E57),Results!E57,NA())</f>
        <v>#N/A</v>
      </c>
      <c r="M61" s="80" t="e">
        <f>IF(ISNUMBER(Results!F57),Results!F57,NA())</f>
        <v>#N/A</v>
      </c>
      <c r="O61" s="49"/>
      <c r="P61" s="49"/>
      <c r="Q61" s="49"/>
      <c r="R61" s="49"/>
      <c r="S61" s="49"/>
      <c r="IS61" s="2" t="str">
        <f>'Gene Table'!A57</f>
        <v>E07</v>
      </c>
      <c r="IT61" s="2" t="str">
        <f>'Gene Table'!$C57</f>
        <v>NM_021833</v>
      </c>
      <c r="IU61" s="80" t="str">
        <f t="shared" si="2"/>
        <v/>
      </c>
      <c r="IV61" s="80" t="str">
        <f t="shared" si="3"/>
        <v/>
      </c>
    </row>
    <row r="62" spans="10:256" ht="15" customHeight="1">
      <c r="J62" s="2" t="str">
        <f>'Gene Table'!A58</f>
        <v>E08</v>
      </c>
      <c r="K62" s="2" t="str">
        <f>'Gene Table'!C58</f>
        <v>NM_003331</v>
      </c>
      <c r="L62" s="80" t="e">
        <f>IF(ISNUMBER(Results!E58),Results!E58,NA())</f>
        <v>#N/A</v>
      </c>
      <c r="M62" s="80" t="e">
        <f>IF(ISNUMBER(Results!F58),Results!F58,NA())</f>
        <v>#N/A</v>
      </c>
      <c r="O62" s="49"/>
      <c r="P62" s="49"/>
      <c r="Q62" s="49"/>
      <c r="R62" s="49"/>
      <c r="S62" s="49"/>
      <c r="IS62" s="2" t="str">
        <f>'Gene Table'!A58</f>
        <v>E08</v>
      </c>
      <c r="IT62" s="2" t="str">
        <f>'Gene Table'!$C58</f>
        <v>NM_003331</v>
      </c>
      <c r="IU62" s="80" t="str">
        <f t="shared" si="2"/>
        <v/>
      </c>
      <c r="IV62" s="80" t="str">
        <f t="shared" si="3"/>
        <v/>
      </c>
    </row>
    <row r="63" spans="10:256" ht="15" customHeight="1">
      <c r="J63" s="2" t="str">
        <f>'Gene Table'!A59</f>
        <v>E09</v>
      </c>
      <c r="K63" s="2" t="str">
        <f>'Gene Table'!C59</f>
        <v>NM_004620</v>
      </c>
      <c r="L63" s="80" t="e">
        <f>IF(ISNUMBER(Results!E59),Results!E59,NA())</f>
        <v>#N/A</v>
      </c>
      <c r="M63" s="80" t="e">
        <f>IF(ISNUMBER(Results!F59),Results!F59,NA())</f>
        <v>#N/A</v>
      </c>
      <c r="O63" s="49"/>
      <c r="P63" s="49"/>
      <c r="Q63" s="49"/>
      <c r="R63" s="49"/>
      <c r="S63" s="49"/>
      <c r="IS63" s="2" t="str">
        <f>'Gene Table'!A59</f>
        <v>E09</v>
      </c>
      <c r="IT63" s="2" t="str">
        <f>'Gene Table'!$C59</f>
        <v>NM_004620</v>
      </c>
      <c r="IU63" s="80" t="str">
        <f t="shared" si="2"/>
        <v/>
      </c>
      <c r="IV63" s="80" t="str">
        <f t="shared" si="3"/>
        <v/>
      </c>
    </row>
    <row r="64" spans="10:256" ht="15" customHeight="1">
      <c r="J64" s="2" t="str">
        <f>'Gene Table'!A60</f>
        <v>E10</v>
      </c>
      <c r="K64" s="2" t="str">
        <f>'Gene Table'!C60</f>
        <v>NM_000547</v>
      </c>
      <c r="L64" s="80" t="e">
        <f>IF(ISNUMBER(Results!E60),Results!E60,NA())</f>
        <v>#N/A</v>
      </c>
      <c r="M64" s="80" t="e">
        <f>IF(ISNUMBER(Results!F60),Results!F60,NA())</f>
        <v>#N/A</v>
      </c>
      <c r="O64" s="49"/>
      <c r="P64" s="49"/>
      <c r="Q64" s="49"/>
      <c r="R64" s="49"/>
      <c r="S64" s="49"/>
      <c r="IS64" s="2" t="str">
        <f>'Gene Table'!A60</f>
        <v>E10</v>
      </c>
      <c r="IT64" s="2" t="str">
        <f>'Gene Table'!$C60</f>
        <v>NM_000547</v>
      </c>
      <c r="IU64" s="80" t="str">
        <f t="shared" si="2"/>
        <v/>
      </c>
      <c r="IV64" s="80" t="str">
        <f t="shared" si="3"/>
        <v/>
      </c>
    </row>
    <row r="65" spans="10:256" ht="15" customHeight="1">
      <c r="J65" s="2" t="str">
        <f>'Gene Table'!A61</f>
        <v>E11</v>
      </c>
      <c r="K65" s="2" t="str">
        <f>'Gene Table'!C61</f>
        <v>NM_003205</v>
      </c>
      <c r="L65" s="80" t="e">
        <f>IF(ISNUMBER(Results!E61),Results!E61,NA())</f>
        <v>#N/A</v>
      </c>
      <c r="M65" s="80" t="e">
        <f>IF(ISNUMBER(Results!F61),Results!F61,NA())</f>
        <v>#N/A</v>
      </c>
      <c r="O65" s="49"/>
      <c r="P65" s="49"/>
      <c r="Q65" s="49"/>
      <c r="R65" s="49"/>
      <c r="S65" s="49"/>
      <c r="IS65" s="2" t="str">
        <f>'Gene Table'!A61</f>
        <v>E11</v>
      </c>
      <c r="IT65" s="2" t="str">
        <f>'Gene Table'!$C61</f>
        <v>NM_003205</v>
      </c>
      <c r="IU65" s="80" t="str">
        <f t="shared" si="2"/>
        <v/>
      </c>
      <c r="IV65" s="80" t="str">
        <f t="shared" si="3"/>
        <v/>
      </c>
    </row>
    <row r="66" spans="10:256" ht="15" customHeight="1">
      <c r="J66" s="2" t="str">
        <f>'Gene Table'!A62</f>
        <v>E12</v>
      </c>
      <c r="K66" s="2" t="str">
        <f>'Gene Table'!C62</f>
        <v>NM_003198</v>
      </c>
      <c r="L66" s="80" t="e">
        <f>IF(ISNUMBER(Results!E62),Results!E62,NA())</f>
        <v>#N/A</v>
      </c>
      <c r="M66" s="80" t="e">
        <f>IF(ISNUMBER(Results!F62),Results!F62,NA())</f>
        <v>#N/A</v>
      </c>
      <c r="O66" s="49"/>
      <c r="P66" s="49"/>
      <c r="Q66" s="49"/>
      <c r="R66" s="49"/>
      <c r="S66" s="49"/>
      <c r="IS66" s="2" t="str">
        <f>'Gene Table'!A62</f>
        <v>E12</v>
      </c>
      <c r="IT66" s="2" t="str">
        <f>'Gene Table'!$C62</f>
        <v>NM_003198</v>
      </c>
      <c r="IU66" s="80" t="str">
        <f t="shared" si="2"/>
        <v/>
      </c>
      <c r="IV66" s="80" t="str">
        <f t="shared" si="3"/>
        <v/>
      </c>
    </row>
    <row r="67" spans="10:256" ht="15" customHeight="1">
      <c r="J67" s="2" t="str">
        <f>'Gene Table'!A63</f>
        <v>F01</v>
      </c>
      <c r="K67" s="2" t="str">
        <f>'Gene Table'!C63</f>
        <v>NM_003150</v>
      </c>
      <c r="L67" s="80" t="e">
        <f>IF(ISNUMBER(Results!E63),Results!E63,NA())</f>
        <v>#N/A</v>
      </c>
      <c r="M67" s="80" t="e">
        <f>IF(ISNUMBER(Results!F63),Results!F63,NA())</f>
        <v>#N/A</v>
      </c>
      <c r="O67" s="49"/>
      <c r="P67" s="49"/>
      <c r="Q67" s="49"/>
      <c r="R67" s="49"/>
      <c r="S67" s="49"/>
      <c r="IS67" s="2" t="str">
        <f>'Gene Table'!A63</f>
        <v>F01</v>
      </c>
      <c r="IT67" s="2" t="str">
        <f>'Gene Table'!$C63</f>
        <v>NM_003150</v>
      </c>
      <c r="IU67" s="80" t="str">
        <f t="shared" si="2"/>
        <v/>
      </c>
      <c r="IV67" s="80" t="str">
        <f t="shared" si="3"/>
        <v/>
      </c>
    </row>
    <row r="68" spans="10:256" ht="15" customHeight="1">
      <c r="J68" s="2" t="str">
        <f>'Gene Table'!A64</f>
        <v>F02</v>
      </c>
      <c r="K68" s="2" t="str">
        <f>'Gene Table'!C64</f>
        <v>NM_005419</v>
      </c>
      <c r="L68" s="80" t="e">
        <f>IF(ISNUMBER(Results!E64),Results!E64,NA())</f>
        <v>#N/A</v>
      </c>
      <c r="M68" s="80" t="e">
        <f>IF(ISNUMBER(Results!F64),Results!F64,NA())</f>
        <v>#N/A</v>
      </c>
      <c r="O68" s="49"/>
      <c r="P68" s="49"/>
      <c r="Q68" s="49"/>
      <c r="R68" s="49"/>
      <c r="S68" s="49"/>
      <c r="IS68" s="2" t="str">
        <f>'Gene Table'!A64</f>
        <v>F02</v>
      </c>
      <c r="IT68" s="2" t="str">
        <f>'Gene Table'!$C64</f>
        <v>NM_005419</v>
      </c>
      <c r="IU68" s="80" t="str">
        <f t="shared" si="2"/>
        <v/>
      </c>
      <c r="IV68" s="80" t="str">
        <f t="shared" si="3"/>
        <v/>
      </c>
    </row>
    <row r="69" spans="10:256" ht="15" customHeight="1">
      <c r="J69" s="2" t="str">
        <f>'Gene Table'!A65</f>
        <v>F03</v>
      </c>
      <c r="K69" s="2" t="str">
        <f>'Gene Table'!C65</f>
        <v>NM_007315</v>
      </c>
      <c r="L69" s="80" t="e">
        <f>IF(ISNUMBER(Results!E65),Results!E65,NA())</f>
        <v>#N/A</v>
      </c>
      <c r="M69" s="80" t="e">
        <f>IF(ISNUMBER(Results!F65),Results!F65,NA())</f>
        <v>#N/A</v>
      </c>
      <c r="O69" s="49"/>
      <c r="P69" s="49"/>
      <c r="Q69" s="49"/>
      <c r="R69" s="49"/>
      <c r="S69" s="49"/>
      <c r="IS69" s="2" t="str">
        <f>'Gene Table'!A65</f>
        <v>F03</v>
      </c>
      <c r="IT69" s="2" t="str">
        <f>'Gene Table'!$C65</f>
        <v>NM_007315</v>
      </c>
      <c r="IU69" s="80" t="str">
        <f t="shared" si="2"/>
        <v/>
      </c>
      <c r="IV69" s="80" t="str">
        <f t="shared" si="3"/>
        <v/>
      </c>
    </row>
    <row r="70" spans="10:256" ht="15" customHeight="1">
      <c r="J70" s="2" t="str">
        <f>'Gene Table'!A66</f>
        <v>F04</v>
      </c>
      <c r="K70" s="2" t="str">
        <f>'Gene Table'!C66</f>
        <v>NM_005417</v>
      </c>
      <c r="L70" s="80" t="e">
        <f>IF(ISNUMBER(Results!E66),Results!E66,NA())</f>
        <v>#N/A</v>
      </c>
      <c r="M70" s="80" t="e">
        <f>IF(ISNUMBER(Results!F66),Results!F66,NA())</f>
        <v>#N/A</v>
      </c>
      <c r="O70" s="49"/>
      <c r="P70" s="49"/>
      <c r="Q70" s="49"/>
      <c r="R70" s="49"/>
      <c r="S70" s="49"/>
      <c r="IS70" s="2" t="str">
        <f>'Gene Table'!A66</f>
        <v>F04</v>
      </c>
      <c r="IT70" s="2" t="str">
        <f>'Gene Table'!$C66</f>
        <v>NM_005417</v>
      </c>
      <c r="IU70" s="80" t="str">
        <f t="shared" si="2"/>
        <v/>
      </c>
      <c r="IV70" s="80" t="str">
        <f t="shared" si="3"/>
        <v/>
      </c>
    </row>
    <row r="71" spans="10:256" ht="15" customHeight="1">
      <c r="J71" s="2" t="str">
        <f>'Gene Table'!A67</f>
        <v>F05</v>
      </c>
      <c r="K71" s="2" t="str">
        <f>'Gene Table'!C67</f>
        <v>NM_005631</v>
      </c>
      <c r="L71" s="80" t="e">
        <f>IF(ISNUMBER(Results!E67),Results!E67,NA())</f>
        <v>#N/A</v>
      </c>
      <c r="M71" s="80" t="e">
        <f>IF(ISNUMBER(Results!F67),Results!F67,NA())</f>
        <v>#N/A</v>
      </c>
      <c r="O71" s="49"/>
      <c r="P71" s="49"/>
      <c r="Q71" s="49"/>
      <c r="R71" s="49"/>
      <c r="S71" s="49"/>
      <c r="IS71" s="2" t="str">
        <f>'Gene Table'!A67</f>
        <v>F05</v>
      </c>
      <c r="IT71" s="2" t="str">
        <f>'Gene Table'!$C67</f>
        <v>NM_005631</v>
      </c>
      <c r="IU71" s="80" t="str">
        <f t="shared" si="2"/>
        <v/>
      </c>
      <c r="IV71" s="80" t="str">
        <f t="shared" si="3"/>
        <v/>
      </c>
    </row>
    <row r="72" spans="10:256" ht="15" customHeight="1">
      <c r="J72" s="2" t="str">
        <f>'Gene Table'!A68</f>
        <v>F06</v>
      </c>
      <c r="K72" s="2" t="str">
        <f>'Gene Table'!C68</f>
        <v>NM_005067</v>
      </c>
      <c r="L72" s="80" t="e">
        <f>IF(ISNUMBER(Results!E68),Results!E68,NA())</f>
        <v>#N/A</v>
      </c>
      <c r="M72" s="80" t="e">
        <f>IF(ISNUMBER(Results!F68),Results!F68,NA())</f>
        <v>#N/A</v>
      </c>
      <c r="O72" s="49"/>
      <c r="P72" s="49"/>
      <c r="Q72" s="49"/>
      <c r="R72" s="49"/>
      <c r="S72" s="49"/>
      <c r="IS72" s="2" t="str">
        <f>'Gene Table'!A68</f>
        <v>F06</v>
      </c>
      <c r="IT72" s="2" t="str">
        <f>'Gene Table'!$C68</f>
        <v>NM_005067</v>
      </c>
      <c r="IU72" s="80" t="str">
        <f t="shared" si="2"/>
        <v/>
      </c>
      <c r="IV72" s="80" t="str">
        <f t="shared" si="3"/>
        <v/>
      </c>
    </row>
    <row r="73" spans="10:256" ht="15" customHeight="1">
      <c r="J73" s="2" t="str">
        <f>'Gene Table'!A69</f>
        <v>F07</v>
      </c>
      <c r="K73" s="2" t="str">
        <f>'Gene Table'!C69</f>
        <v>NM_005065</v>
      </c>
      <c r="L73" s="80" t="e">
        <f>IF(ISNUMBER(Results!E69),Results!E69,NA())</f>
        <v>#N/A</v>
      </c>
      <c r="M73" s="80" t="e">
        <f>IF(ISNUMBER(Results!F69),Results!F69,NA())</f>
        <v>#N/A</v>
      </c>
      <c r="O73" s="49"/>
      <c r="P73" s="49"/>
      <c r="Q73" s="49"/>
      <c r="R73" s="49"/>
      <c r="S73" s="49"/>
      <c r="IS73" s="2" t="str">
        <f>'Gene Table'!A69</f>
        <v>F07</v>
      </c>
      <c r="IT73" s="2" t="str">
        <f>'Gene Table'!$C69</f>
        <v>NM_005065</v>
      </c>
      <c r="IU73" s="80" t="str">
        <f t="shared" si="2"/>
        <v/>
      </c>
      <c r="IV73" s="80" t="str">
        <f t="shared" si="3"/>
        <v/>
      </c>
    </row>
    <row r="74" spans="10:256" ht="15" customHeight="1">
      <c r="J74" s="2" t="str">
        <f>'Gene Table'!A70</f>
        <v>F08</v>
      </c>
      <c r="K74" s="2" t="str">
        <f>'Gene Table'!C70</f>
        <v>NM_001035511</v>
      </c>
      <c r="L74" s="80" t="e">
        <f>IF(ISNUMBER(Results!E70),Results!E70,NA())</f>
        <v>#N/A</v>
      </c>
      <c r="M74" s="80" t="e">
        <f>IF(ISNUMBER(Results!F70),Results!F70,NA())</f>
        <v>#N/A</v>
      </c>
      <c r="O74" s="49"/>
      <c r="P74" s="49"/>
      <c r="Q74" s="49"/>
      <c r="R74" s="49"/>
      <c r="S74" s="49"/>
      <c r="IS74" s="2" t="str">
        <f>'Gene Table'!A70</f>
        <v>F08</v>
      </c>
      <c r="IT74" s="2" t="str">
        <f>'Gene Table'!$C70</f>
        <v>NM_001035511</v>
      </c>
      <c r="IU74" s="80" t="str">
        <f t="shared" si="2"/>
        <v/>
      </c>
      <c r="IV74" s="80" t="str">
        <f t="shared" si="3"/>
        <v/>
      </c>
    </row>
    <row r="75" spans="10:256" ht="15" customHeight="1">
      <c r="J75" s="2" t="str">
        <f>'Gene Table'!A71</f>
        <v>F09</v>
      </c>
      <c r="K75" s="2" t="str">
        <f>'Gene Table'!C71</f>
        <v>NM_003000</v>
      </c>
      <c r="L75" s="80" t="e">
        <f>IF(ISNUMBER(Results!E71),Results!E71,NA())</f>
        <v>#N/A</v>
      </c>
      <c r="M75" s="80" t="e">
        <f>IF(ISNUMBER(Results!F71),Results!F71,NA())</f>
        <v>#N/A</v>
      </c>
      <c r="O75" s="49"/>
      <c r="P75" s="49"/>
      <c r="Q75" s="49"/>
      <c r="R75" s="49"/>
      <c r="S75" s="49"/>
      <c r="IS75" s="2" t="str">
        <f>'Gene Table'!A71</f>
        <v>F09</v>
      </c>
      <c r="IT75" s="2" t="str">
        <f>'Gene Table'!$C71</f>
        <v>NM_003000</v>
      </c>
      <c r="IU75" s="80" t="str">
        <f t="shared" si="2"/>
        <v/>
      </c>
      <c r="IV75" s="80" t="str">
        <f t="shared" si="3"/>
        <v/>
      </c>
    </row>
    <row r="76" spans="10:256" ht="15" customHeight="1">
      <c r="J76" s="2" t="str">
        <f>'Gene Table'!A72</f>
        <v>F10</v>
      </c>
      <c r="K76" s="2" t="str">
        <f>'Gene Table'!C72</f>
        <v>NM_002985</v>
      </c>
      <c r="L76" s="80" t="e">
        <f>IF(ISNUMBER(Results!E72),Results!E72,NA())</f>
        <v>#N/A</v>
      </c>
      <c r="M76" s="80" t="e">
        <f>IF(ISNUMBER(Results!F72),Results!F72,NA())</f>
        <v>#N/A</v>
      </c>
      <c r="O76" s="49"/>
      <c r="P76" s="49"/>
      <c r="Q76" s="49"/>
      <c r="R76" s="49"/>
      <c r="S76" s="49"/>
      <c r="IS76" s="2" t="str">
        <f>'Gene Table'!A72</f>
        <v>F10</v>
      </c>
      <c r="IT76" s="2" t="str">
        <f>'Gene Table'!$C72</f>
        <v>NM_002985</v>
      </c>
      <c r="IU76" s="80" t="str">
        <f t="shared" si="2"/>
        <v/>
      </c>
      <c r="IV76" s="80" t="str">
        <f t="shared" si="3"/>
        <v/>
      </c>
    </row>
    <row r="77" spans="10:256" ht="15" customHeight="1">
      <c r="J77" s="2" t="str">
        <f>'Gene Table'!A73</f>
        <v>F11</v>
      </c>
      <c r="K77" s="2" t="str">
        <f>'Gene Table'!C73</f>
        <v>NM_002966</v>
      </c>
      <c r="L77" s="80" t="e">
        <f>IF(ISNUMBER(Results!E73),Results!E73,NA())</f>
        <v>#N/A</v>
      </c>
      <c r="M77" s="80" t="e">
        <f>IF(ISNUMBER(Results!F73),Results!F73,NA())</f>
        <v>#N/A</v>
      </c>
      <c r="O77" s="49"/>
      <c r="P77" s="49"/>
      <c r="Q77" s="49"/>
      <c r="R77" s="49"/>
      <c r="S77" s="49"/>
      <c r="IS77" s="2" t="str">
        <f>'Gene Table'!A73</f>
        <v>F11</v>
      </c>
      <c r="IT77" s="2" t="str">
        <f>'Gene Table'!$C73</f>
        <v>NM_002966</v>
      </c>
      <c r="IU77" s="80" t="str">
        <f t="shared" si="2"/>
        <v/>
      </c>
      <c r="IV77" s="80" t="str">
        <f t="shared" si="3"/>
        <v/>
      </c>
    </row>
    <row r="78" spans="10:256" ht="15" customHeight="1">
      <c r="J78" s="2" t="str">
        <f>'Gene Table'!A74</f>
        <v>F12</v>
      </c>
      <c r="K78" s="2" t="str">
        <f>'Gene Table'!C74</f>
        <v>NM_000657</v>
      </c>
      <c r="L78" s="80" t="e">
        <f>IF(ISNUMBER(Results!E74),Results!E74,NA())</f>
        <v>#N/A</v>
      </c>
      <c r="M78" s="80" t="e">
        <f>IF(ISNUMBER(Results!F74),Results!F74,NA())</f>
        <v>#N/A</v>
      </c>
      <c r="O78" s="49"/>
      <c r="P78" s="49"/>
      <c r="Q78" s="49"/>
      <c r="R78" s="49"/>
      <c r="S78" s="49"/>
      <c r="IS78" s="2" t="str">
        <f>'Gene Table'!A74</f>
        <v>F12</v>
      </c>
      <c r="IT78" s="2" t="str">
        <f>'Gene Table'!$C74</f>
        <v>NM_000657</v>
      </c>
      <c r="IU78" s="80" t="str">
        <f t="shared" si="2"/>
        <v/>
      </c>
      <c r="IV78" s="80" t="str">
        <f t="shared" si="3"/>
        <v/>
      </c>
    </row>
    <row r="79" spans="10:256" ht="15" customHeight="1">
      <c r="J79" s="2" t="str">
        <f>'Gene Table'!A75</f>
        <v>G01</v>
      </c>
      <c r="K79" s="2" t="str">
        <f>'Gene Table'!C75</f>
        <v>NM_002890</v>
      </c>
      <c r="L79" s="80" t="e">
        <f>IF(ISNUMBER(Results!E75),Results!E75,NA())</f>
        <v>#N/A</v>
      </c>
      <c r="M79" s="80" t="e">
        <f>IF(ISNUMBER(Results!F75),Results!F75,NA())</f>
        <v>#N/A</v>
      </c>
      <c r="O79" s="49"/>
      <c r="P79" s="49"/>
      <c r="Q79" s="49"/>
      <c r="R79" s="49"/>
      <c r="S79" s="49"/>
      <c r="IS79" s="2" t="str">
        <f>'Gene Table'!A75</f>
        <v>G01</v>
      </c>
      <c r="IT79" s="2" t="str">
        <f>'Gene Table'!$C75</f>
        <v>NM_002890</v>
      </c>
      <c r="IU79" s="80" t="str">
        <f t="shared" si="2"/>
        <v/>
      </c>
      <c r="IV79" s="80" t="str">
        <f t="shared" si="3"/>
        <v/>
      </c>
    </row>
    <row r="80" spans="10:256" ht="15" customHeight="1">
      <c r="J80" s="2" t="str">
        <f>'Gene Table'!A76</f>
        <v>G02</v>
      </c>
      <c r="K80" s="2" t="str">
        <f>'Gene Table'!C76</f>
        <v>NM_001010935</v>
      </c>
      <c r="L80" s="80" t="e">
        <f>IF(ISNUMBER(Results!E76),Results!E76,NA())</f>
        <v>#N/A</v>
      </c>
      <c r="M80" s="80" t="e">
        <f>IF(ISNUMBER(Results!F76),Results!F76,NA())</f>
        <v>#N/A</v>
      </c>
      <c r="O80" s="49"/>
      <c r="P80" s="49"/>
      <c r="Q80" s="49"/>
      <c r="R80" s="49"/>
      <c r="S80" s="49"/>
      <c r="IS80" s="2" t="str">
        <f>'Gene Table'!A76</f>
        <v>G02</v>
      </c>
      <c r="IT80" s="2" t="str">
        <f>'Gene Table'!$C76</f>
        <v>NM_001010935</v>
      </c>
      <c r="IU80" s="80" t="str">
        <f t="shared" si="2"/>
        <v/>
      </c>
      <c r="IV80" s="80" t="str">
        <f t="shared" si="3"/>
        <v/>
      </c>
    </row>
    <row r="81" spans="10:256" ht="15" customHeight="1">
      <c r="J81" s="2" t="str">
        <f>'Gene Table'!A77</f>
        <v>G03</v>
      </c>
      <c r="K81" s="2" t="str">
        <f>'Gene Table'!C77</f>
        <v>NM_134424</v>
      </c>
      <c r="L81" s="80" t="e">
        <f>IF(ISNUMBER(Results!E77),Results!E77,NA())</f>
        <v>#N/A</v>
      </c>
      <c r="M81" s="80" t="e">
        <f>IF(ISNUMBER(Results!F77),Results!F77,NA())</f>
        <v>#N/A</v>
      </c>
      <c r="O81" s="49"/>
      <c r="P81" s="49"/>
      <c r="Q81" s="49"/>
      <c r="R81" s="49"/>
      <c r="S81" s="49"/>
      <c r="IS81" s="2" t="str">
        <f>'Gene Table'!A77</f>
        <v>G03</v>
      </c>
      <c r="IT81" s="2" t="str">
        <f>'Gene Table'!$C77</f>
        <v>NM_134424</v>
      </c>
      <c r="IU81" s="80" t="str">
        <f t="shared" si="2"/>
        <v/>
      </c>
      <c r="IV81" s="80" t="str">
        <f t="shared" si="3"/>
        <v/>
      </c>
    </row>
    <row r="82" spans="10:256" ht="15" customHeight="1">
      <c r="J82" s="2" t="str">
        <f>'Gene Table'!A78</f>
        <v>G04</v>
      </c>
      <c r="K82" s="2" t="str">
        <f>'Gene Table'!C78</f>
        <v>NM_002820</v>
      </c>
      <c r="L82" s="80" t="e">
        <f>IF(ISNUMBER(Results!E78),Results!E78,NA())</f>
        <v>#N/A</v>
      </c>
      <c r="M82" s="80" t="e">
        <f>IF(ISNUMBER(Results!F78),Results!F78,NA())</f>
        <v>#N/A</v>
      </c>
      <c r="O82" s="49"/>
      <c r="P82" s="49"/>
      <c r="Q82" s="49"/>
      <c r="R82" s="49"/>
      <c r="S82" s="49"/>
      <c r="IS82" s="2" t="str">
        <f>'Gene Table'!A78</f>
        <v>G04</v>
      </c>
      <c r="IT82" s="2" t="str">
        <f>'Gene Table'!$C78</f>
        <v>NM_002820</v>
      </c>
      <c r="IU82" s="80" t="str">
        <f aca="true" t="shared" si="4" ref="IU82:IU90">IF(ISNUMBER(L82),L82,"")</f>
        <v/>
      </c>
      <c r="IV82" s="80" t="str">
        <f aca="true" t="shared" si="5" ref="IV82:IV90">IF(ISNUMBER(M82),M82,"")</f>
        <v/>
      </c>
    </row>
    <row r="83" spans="10:256" ht="15" customHeight="1">
      <c r="J83" s="2" t="str">
        <f>'Gene Table'!A79</f>
        <v>G05</v>
      </c>
      <c r="K83" s="2" t="str">
        <f>'Gene Table'!C79</f>
        <v>NM_004322</v>
      </c>
      <c r="L83" s="80" t="e">
        <f>IF(ISNUMBER(Results!E79),Results!E79,NA())</f>
        <v>#N/A</v>
      </c>
      <c r="M83" s="80" t="e">
        <f>IF(ISNUMBER(Results!F79),Results!F79,NA())</f>
        <v>#N/A</v>
      </c>
      <c r="O83" s="49"/>
      <c r="P83" s="49"/>
      <c r="Q83" s="49"/>
      <c r="R83" s="49"/>
      <c r="S83" s="49"/>
      <c r="IS83" s="2" t="str">
        <f>'Gene Table'!A79</f>
        <v>G05</v>
      </c>
      <c r="IT83" s="2" t="str">
        <f>'Gene Table'!$C79</f>
        <v>NM_004322</v>
      </c>
      <c r="IU83" s="80" t="str">
        <f t="shared" si="4"/>
        <v/>
      </c>
      <c r="IV83" s="80" t="str">
        <f t="shared" si="5"/>
        <v/>
      </c>
    </row>
    <row r="84" spans="10:256" ht="15" customHeight="1">
      <c r="J84" s="2" t="str">
        <f>'Gene Table'!A80</f>
        <v>G06</v>
      </c>
      <c r="K84" s="2" t="str">
        <f>'Gene Table'!C80</f>
        <v>NM_000314</v>
      </c>
      <c r="L84" s="80" t="e">
        <f>IF(ISNUMBER(Results!E80),Results!E80,NA())</f>
        <v>#N/A</v>
      </c>
      <c r="M84" s="80" t="e">
        <f>IF(ISNUMBER(Results!F80),Results!F80,NA())</f>
        <v>#N/A</v>
      </c>
      <c r="O84" s="49"/>
      <c r="P84" s="49"/>
      <c r="Q84" s="49"/>
      <c r="R84" s="49"/>
      <c r="S84" s="49"/>
      <c r="IS84" s="2" t="str">
        <f>'Gene Table'!A80</f>
        <v>G06</v>
      </c>
      <c r="IT84" s="2" t="str">
        <f>'Gene Table'!$C80</f>
        <v>NM_000314</v>
      </c>
      <c r="IU84" s="80" t="str">
        <f t="shared" si="4"/>
        <v/>
      </c>
      <c r="IV84" s="80" t="str">
        <f t="shared" si="5"/>
        <v/>
      </c>
    </row>
    <row r="85" spans="10:256" ht="15" customHeight="1">
      <c r="J85" s="2" t="str">
        <f>'Gene Table'!A81</f>
        <v>G07</v>
      </c>
      <c r="K85" s="2" t="str">
        <f>'Gene Table'!C81</f>
        <v>NM_000264</v>
      </c>
      <c r="L85" s="80" t="e">
        <f>IF(ISNUMBER(Results!E81),Results!E81,NA())</f>
        <v>#N/A</v>
      </c>
      <c r="M85" s="80" t="e">
        <f>IF(ISNUMBER(Results!F81),Results!F81,NA())</f>
        <v>#N/A</v>
      </c>
      <c r="O85" s="49"/>
      <c r="P85" s="49"/>
      <c r="Q85" s="49"/>
      <c r="R85" s="49"/>
      <c r="S85" s="49"/>
      <c r="IS85" s="2" t="str">
        <f>'Gene Table'!A81</f>
        <v>G07</v>
      </c>
      <c r="IT85" s="2" t="str">
        <f>'Gene Table'!$C81</f>
        <v>NM_000264</v>
      </c>
      <c r="IU85" s="80" t="str">
        <f t="shared" si="4"/>
        <v/>
      </c>
      <c r="IV85" s="80" t="str">
        <f t="shared" si="5"/>
        <v/>
      </c>
    </row>
    <row r="86" spans="10:256" ht="15" customHeight="1">
      <c r="J86" s="2" t="str">
        <f>'Gene Table'!A82</f>
        <v>G08</v>
      </c>
      <c r="K86" s="2" t="str">
        <f>'Gene Table'!C82</f>
        <v>NM_002745</v>
      </c>
      <c r="L86" s="80" t="e">
        <f>IF(ISNUMBER(Results!E82),Results!E82,NA())</f>
        <v>#N/A</v>
      </c>
      <c r="M86" s="80" t="e">
        <f>IF(ISNUMBER(Results!F82),Results!F82,NA())</f>
        <v>#N/A</v>
      </c>
      <c r="O86" s="49"/>
      <c r="P86" s="49"/>
      <c r="Q86" s="49"/>
      <c r="R86" s="49"/>
      <c r="S86" s="49"/>
      <c r="IS86" s="2" t="str">
        <f>'Gene Table'!A82</f>
        <v>G08</v>
      </c>
      <c r="IT86" s="2" t="str">
        <f>'Gene Table'!$C82</f>
        <v>NM_002745</v>
      </c>
      <c r="IU86" s="80" t="str">
        <f t="shared" si="4"/>
        <v/>
      </c>
      <c r="IV86" s="80" t="str">
        <f t="shared" si="5"/>
        <v/>
      </c>
    </row>
    <row r="87" spans="10:256" ht="15" customHeight="1">
      <c r="J87" s="2" t="str">
        <f>'Gene Table'!A83</f>
        <v>G09</v>
      </c>
      <c r="K87" s="2" t="str">
        <f>'Gene Table'!C83</f>
        <v>NM_018371</v>
      </c>
      <c r="L87" s="80" t="e">
        <f>IF(ISNUMBER(Results!E83),Results!E83,NA())</f>
        <v>#N/A</v>
      </c>
      <c r="M87" s="80" t="e">
        <f>IF(ISNUMBER(Results!F83),Results!F83,NA())</f>
        <v>#N/A</v>
      </c>
      <c r="O87" s="49"/>
      <c r="P87" s="49"/>
      <c r="Q87" s="49"/>
      <c r="R87" s="49"/>
      <c r="S87" s="49"/>
      <c r="IS87" s="2" t="str">
        <f>'Gene Table'!A83</f>
        <v>G09</v>
      </c>
      <c r="IT87" s="2" t="str">
        <f>'Gene Table'!$C83</f>
        <v>NM_018371</v>
      </c>
      <c r="IU87" s="80" t="str">
        <f t="shared" si="4"/>
        <v/>
      </c>
      <c r="IV87" s="80" t="str">
        <f t="shared" si="5"/>
        <v/>
      </c>
    </row>
    <row r="88" spans="10:256" ht="15" customHeight="1">
      <c r="J88" s="2" t="str">
        <f>'Gene Table'!A84</f>
        <v>G10</v>
      </c>
      <c r="K88" s="2" t="str">
        <f>'Gene Table'!C84</f>
        <v>NM_002734</v>
      </c>
      <c r="L88" s="80" t="e">
        <f>IF(ISNUMBER(Results!E84),Results!E84,NA())</f>
        <v>#N/A</v>
      </c>
      <c r="M88" s="80" t="e">
        <f>IF(ISNUMBER(Results!F84),Results!F84,NA())</f>
        <v>#N/A</v>
      </c>
      <c r="O88" s="49"/>
      <c r="P88" s="49"/>
      <c r="Q88" s="49"/>
      <c r="R88" s="49"/>
      <c r="S88" s="49"/>
      <c r="IS88" s="2" t="str">
        <f>'Gene Table'!A84</f>
        <v>G10</v>
      </c>
      <c r="IT88" s="2" t="str">
        <f>'Gene Table'!$C84</f>
        <v>NM_002734</v>
      </c>
      <c r="IU88" s="80" t="str">
        <f t="shared" si="4"/>
        <v/>
      </c>
      <c r="IV88" s="80" t="str">
        <f t="shared" si="5"/>
        <v/>
      </c>
    </row>
    <row r="89" spans="10:256" ht="15" customHeight="1">
      <c r="J89" s="2" t="str">
        <f>'Gene Table'!A85</f>
        <v>G11</v>
      </c>
      <c r="K89" s="2" t="str">
        <f>'Gene Table'!C85</f>
        <v>NM_005037</v>
      </c>
      <c r="L89" s="80" t="e">
        <f>IF(ISNUMBER(Results!E85),Results!E85,NA())</f>
        <v>#N/A</v>
      </c>
      <c r="M89" s="80" t="e">
        <f>IF(ISNUMBER(Results!F85),Results!F85,NA())</f>
        <v>#N/A</v>
      </c>
      <c r="O89" s="49"/>
      <c r="P89" s="49"/>
      <c r="Q89" s="49"/>
      <c r="R89" s="49"/>
      <c r="S89" s="49"/>
      <c r="IS89" s="2" t="str">
        <f>'Gene Table'!A85</f>
        <v>G11</v>
      </c>
      <c r="IT89" s="2" t="str">
        <f>'Gene Table'!$C85</f>
        <v>NM_005037</v>
      </c>
      <c r="IU89" s="80" t="str">
        <f t="shared" si="4"/>
        <v/>
      </c>
      <c r="IV89" s="80" t="str">
        <f t="shared" si="5"/>
        <v/>
      </c>
    </row>
    <row r="90" spans="10:256" ht="15" customHeight="1">
      <c r="J90" s="2" t="str">
        <f>'Gene Table'!A86</f>
        <v>G12</v>
      </c>
      <c r="K90" s="2" t="str">
        <f>'Gene Table'!C86</f>
        <v>NM_000535</v>
      </c>
      <c r="L90" s="80" t="e">
        <f>IF(ISNUMBER(Results!E86),Results!E86,NA())</f>
        <v>#N/A</v>
      </c>
      <c r="M90" s="80" t="e">
        <f>IF(ISNUMBER(Results!F86),Results!F86,NA())</f>
        <v>#N/A</v>
      </c>
      <c r="O90" s="49"/>
      <c r="P90" s="49"/>
      <c r="Q90" s="49"/>
      <c r="R90" s="49"/>
      <c r="S90" s="49"/>
      <c r="IS90" s="2" t="str">
        <f>'Gene Table'!A86</f>
        <v>G12</v>
      </c>
      <c r="IT90" s="2" t="str">
        <f>'Gene Table'!$C86</f>
        <v>NM_000535</v>
      </c>
      <c r="IU90" s="80" t="str">
        <f t="shared" si="4"/>
        <v/>
      </c>
      <c r="IV90" s="80"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L6" sqref="L6"/>
    </sheetView>
  </sheetViews>
  <sheetFormatPr defaultColWidth="9.00390625" defaultRowHeight="12.75"/>
  <cols>
    <col min="1" max="9" width="9.7109375" style="0" customWidth="1"/>
    <col min="10" max="10" width="4.7109375" style="0" customWidth="1"/>
    <col min="11" max="11" width="8.7109375" style="0" customWidth="1"/>
    <col min="12" max="12" width="27.42187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444</v>
      </c>
      <c r="B1" s="50"/>
      <c r="C1" s="50"/>
      <c r="D1" s="51">
        <v>3</v>
      </c>
      <c r="F1" s="52" t="s">
        <v>445</v>
      </c>
      <c r="G1" s="52"/>
      <c r="H1" s="52"/>
      <c r="I1" s="51">
        <v>0.05</v>
      </c>
    </row>
    <row r="2" spans="1:9" ht="30" customHeight="1">
      <c r="A2" s="53" t="s">
        <v>446</v>
      </c>
      <c r="B2" s="54"/>
      <c r="C2" s="54"/>
      <c r="D2" s="54"/>
      <c r="E2" s="54"/>
      <c r="F2" s="54"/>
      <c r="G2" s="54"/>
      <c r="H2" s="54"/>
      <c r="I2" s="65"/>
    </row>
    <row r="3" spans="1:9" ht="30" customHeight="1">
      <c r="A3" s="53" t="s">
        <v>447</v>
      </c>
      <c r="B3" s="54"/>
      <c r="C3" s="54"/>
      <c r="D3" s="54"/>
      <c r="E3" s="54"/>
      <c r="F3" s="54"/>
      <c r="G3" s="54"/>
      <c r="H3" s="54"/>
      <c r="I3" s="65"/>
    </row>
    <row r="4" spans="1:9" ht="30" customHeight="1">
      <c r="A4" s="53" t="s">
        <v>440</v>
      </c>
      <c r="B4" s="54"/>
      <c r="C4" s="54"/>
      <c r="D4" s="54"/>
      <c r="E4" s="54"/>
      <c r="F4" s="54"/>
      <c r="G4" s="54"/>
      <c r="H4" s="54"/>
      <c r="I4" s="65"/>
    </row>
    <row r="5" spans="13:256" ht="15" customHeight="1">
      <c r="M5" s="17" t="s">
        <v>448</v>
      </c>
      <c r="N5" s="66"/>
      <c r="O5" s="67"/>
      <c r="P5" s="49"/>
      <c r="Q5" s="49"/>
      <c r="R5" s="49"/>
      <c r="IS5" s="7"/>
      <c r="IT5" s="7"/>
      <c r="IU5" s="17" t="s">
        <v>448</v>
      </c>
      <c r="IV5" s="67"/>
    </row>
    <row r="6" spans="11:256" ht="15" customHeight="1">
      <c r="K6" s="7" t="s">
        <v>376</v>
      </c>
      <c r="L6" s="14" t="s">
        <v>5</v>
      </c>
      <c r="M6" s="7" t="s">
        <v>449</v>
      </c>
      <c r="N6" s="7" t="s">
        <v>450</v>
      </c>
      <c r="O6" s="7" t="s">
        <v>427</v>
      </c>
      <c r="P6" s="49"/>
      <c r="Q6" s="49"/>
      <c r="R6" s="49"/>
      <c r="IS6" s="7" t="s">
        <v>376</v>
      </c>
      <c r="IT6" s="7" t="s">
        <v>6</v>
      </c>
      <c r="IU6" s="7" t="s">
        <v>449</v>
      </c>
      <c r="IV6" s="7" t="s">
        <v>450</v>
      </c>
    </row>
    <row r="7" spans="11:256" ht="15" customHeight="1">
      <c r="K7" s="2" t="str">
        <f>'Gene Table'!A3</f>
        <v>A01</v>
      </c>
      <c r="L7" s="2" t="str">
        <f>'Gene Table'!C3</f>
        <v>NM_004333</v>
      </c>
      <c r="M7" s="68" t="e">
        <f>IF(ISNUMBER(Results!G3),LOG(Results!G3,2),NA())</f>
        <v>#N/A</v>
      </c>
      <c r="N7" s="69" t="e">
        <f>IF(ISNUMBER(Results!H3),Results!H3,NA())</f>
        <v>#N/A</v>
      </c>
      <c r="O7" s="2" t="str">
        <f>Results!J3</f>
        <v>Type 3</v>
      </c>
      <c r="IS7" s="2" t="str">
        <f>'Gene Table'!A3</f>
        <v>A01</v>
      </c>
      <c r="IT7" s="2" t="str">
        <f>'Gene Table'!C3</f>
        <v>NM_004333</v>
      </c>
      <c r="IU7" s="68" t="str">
        <f>IF(ISNUMBER(M7),M7,"")</f>
        <v/>
      </c>
      <c r="IV7" s="69" t="str">
        <f>IF(ISNUMBER(N7),N7,"")</f>
        <v/>
      </c>
    </row>
    <row r="8" spans="11:256" ht="15" customHeight="1">
      <c r="K8" s="2" t="str">
        <f>'Gene Table'!A4</f>
        <v>A02</v>
      </c>
      <c r="L8" s="2" t="str">
        <f>'Gene Table'!C4</f>
        <v>BC004257</v>
      </c>
      <c r="M8" s="68" t="e">
        <f>IF(ISNUMBER(Results!G4),LOG(Results!G4,2),NA())</f>
        <v>#N/A</v>
      </c>
      <c r="N8" s="69" t="e">
        <f>IF(ISNUMBER(Results!H4),Results!H4,NA())</f>
        <v>#N/A</v>
      </c>
      <c r="O8" s="2" t="str">
        <f>Results!J4</f>
        <v>Type 3</v>
      </c>
      <c r="IS8" s="2" t="str">
        <f>'Gene Table'!A4</f>
        <v>A02</v>
      </c>
      <c r="IT8" s="2" t="str">
        <f>'Gene Table'!C4</f>
        <v>BC004257</v>
      </c>
      <c r="IU8" s="68" t="str">
        <f aca="true" t="shared" si="0" ref="IU8:IU25">IF(ISNUMBER(M8),M8,"")</f>
        <v/>
      </c>
      <c r="IV8" s="69" t="str">
        <f aca="true" t="shared" si="1" ref="IV8:IV25">IF(ISNUMBER(N8),N8,"")</f>
        <v/>
      </c>
    </row>
    <row r="9" spans="2:256" ht="15" customHeight="1">
      <c r="B9" s="55">
        <f>ROUNDUP(MIN(IU7:IU90),0)-10</f>
        <v>-10</v>
      </c>
      <c r="C9" s="56">
        <f>'Volcano Plot'!I1</f>
        <v>0.05</v>
      </c>
      <c r="D9" s="56"/>
      <c r="E9" s="57"/>
      <c r="K9" s="2" t="str">
        <f>'Gene Table'!A5</f>
        <v>A03</v>
      </c>
      <c r="L9" s="2" t="str">
        <f>'Gene Table'!C5</f>
        <v>NM_004327</v>
      </c>
      <c r="M9" s="68" t="e">
        <f>IF(ISNUMBER(Results!G5),LOG(Results!G5,2),NA())</f>
        <v>#N/A</v>
      </c>
      <c r="N9" s="69" t="e">
        <f>IF(ISNUMBER(Results!H5),Results!H5,NA())</f>
        <v>#N/A</v>
      </c>
      <c r="O9" s="2" t="str">
        <f>Results!J5</f>
        <v>Type 3</v>
      </c>
      <c r="IS9" s="2" t="str">
        <f>'Gene Table'!A5</f>
        <v>A03</v>
      </c>
      <c r="IT9" s="2" t="str">
        <f>'Gene Table'!C5</f>
        <v>NM_004327</v>
      </c>
      <c r="IU9" s="68" t="str">
        <f t="shared" si="0"/>
        <v/>
      </c>
      <c r="IV9" s="69" t="str">
        <f t="shared" si="1"/>
        <v/>
      </c>
    </row>
    <row r="10" spans="2:256" ht="15" customHeight="1">
      <c r="B10" s="58">
        <f>ROUNDUP(MAX(IU7:IU90),0)+10</f>
        <v>10</v>
      </c>
      <c r="C10" s="59">
        <f>C9</f>
        <v>0.05</v>
      </c>
      <c r="D10" s="59"/>
      <c r="E10" s="60"/>
      <c r="K10" s="2" t="str">
        <f>'Gene Table'!A6</f>
        <v>A04</v>
      </c>
      <c r="L10" s="2" t="str">
        <f>'Gene Table'!C6</f>
        <v>NM_002524</v>
      </c>
      <c r="M10" s="68" t="e">
        <f>IF(ISNUMBER(Results!G6),LOG(Results!G6,2),NA())</f>
        <v>#N/A</v>
      </c>
      <c r="N10" s="69" t="e">
        <f>IF(ISNUMBER(Results!H6),Results!H6,NA())</f>
        <v>#N/A</v>
      </c>
      <c r="O10" s="2" t="str">
        <f>Results!J6</f>
        <v>Type 3</v>
      </c>
      <c r="IS10" s="2" t="str">
        <f>'Gene Table'!A6</f>
        <v>A04</v>
      </c>
      <c r="IT10" s="2" t="str">
        <f>'Gene Table'!C6</f>
        <v>NM_002524</v>
      </c>
      <c r="IU10" s="68" t="str">
        <f t="shared" si="0"/>
        <v/>
      </c>
      <c r="IV10" s="69" t="str">
        <f t="shared" si="1"/>
        <v/>
      </c>
    </row>
    <row r="11" spans="2:256" ht="15" customHeight="1">
      <c r="B11" s="61"/>
      <c r="C11" s="59"/>
      <c r="D11" s="59"/>
      <c r="E11" s="60"/>
      <c r="K11" s="2" t="str">
        <f>'Gene Table'!A7</f>
        <v>A05</v>
      </c>
      <c r="L11" s="2" t="str">
        <f>'Gene Table'!C7</f>
        <v>NM_004985</v>
      </c>
      <c r="M11" s="68" t="e">
        <f>IF(ISNUMBER(Results!G7),LOG(Results!G7,2),NA())</f>
        <v>#N/A</v>
      </c>
      <c r="N11" s="69" t="e">
        <f>IF(ISNUMBER(Results!H7),Results!H7,NA())</f>
        <v>#N/A</v>
      </c>
      <c r="O11" s="2" t="str">
        <f>Results!J7</f>
        <v>Type 3</v>
      </c>
      <c r="IS11" s="2" t="str">
        <f>'Gene Table'!A7</f>
        <v>A05</v>
      </c>
      <c r="IT11" s="2" t="str">
        <f>'Gene Table'!C7</f>
        <v>NM_004985</v>
      </c>
      <c r="IU11" s="68" t="str">
        <f t="shared" si="0"/>
        <v/>
      </c>
      <c r="IV11" s="69" t="str">
        <f t="shared" si="1"/>
        <v/>
      </c>
    </row>
    <row r="12" spans="2:256" ht="15" customHeight="1">
      <c r="B12" s="61">
        <v>1</v>
      </c>
      <c r="C12" s="59">
        <f>LOG('Volcano Plot'!D$1,2)</f>
        <v>1.58496250072116</v>
      </c>
      <c r="D12" s="59">
        <f>-1*C12</f>
        <v>-1.58496250072116</v>
      </c>
      <c r="E12" s="60">
        <v>0</v>
      </c>
      <c r="K12" s="2" t="str">
        <f>'Gene Table'!A8</f>
        <v>A06</v>
      </c>
      <c r="L12" s="2" t="str">
        <f>'Gene Table'!C8</f>
        <v>NM_006218</v>
      </c>
      <c r="M12" s="68" t="e">
        <f>IF(ISNUMBER(Results!G8),LOG(Results!G8,2),NA())</f>
        <v>#N/A</v>
      </c>
      <c r="N12" s="69" t="e">
        <f>IF(ISNUMBER(Results!H8),Results!H8,NA())</f>
        <v>#N/A</v>
      </c>
      <c r="O12" s="2" t="str">
        <f>Results!J8</f>
        <v>Type 3</v>
      </c>
      <c r="P12" s="49"/>
      <c r="Q12" s="49"/>
      <c r="R12" s="49"/>
      <c r="IS12" s="2" t="str">
        <f>'Gene Table'!A8</f>
        <v>A06</v>
      </c>
      <c r="IT12" s="2" t="str">
        <f>'Gene Table'!C8</f>
        <v>NM_006218</v>
      </c>
      <c r="IU12" s="68" t="str">
        <f t="shared" si="0"/>
        <v/>
      </c>
      <c r="IV12" s="69"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NM_005343</v>
      </c>
      <c r="M13" s="68" t="e">
        <f>IF(ISNUMBER(Results!G9),LOG(Results!G9,2),NA())</f>
        <v>#N/A</v>
      </c>
      <c r="N13" s="69" t="e">
        <f>IF(ISNUMBER(Results!H9),Results!H9,NA())</f>
        <v>#N/A</v>
      </c>
      <c r="O13" s="2" t="str">
        <f>Results!J9</f>
        <v>Type 3</v>
      </c>
      <c r="P13" s="49"/>
      <c r="Q13" s="49"/>
      <c r="R13" s="49"/>
      <c r="IS13" s="2" t="str">
        <f>'Gene Table'!A9</f>
        <v>A07</v>
      </c>
      <c r="IT13" s="2" t="str">
        <f>'Gene Table'!C9</f>
        <v>NM_005343</v>
      </c>
      <c r="IU13" s="68" t="str">
        <f t="shared" si="0"/>
        <v/>
      </c>
      <c r="IV13" s="69" t="str">
        <f t="shared" si="1"/>
        <v/>
      </c>
    </row>
    <row r="14" spans="11:256" ht="15" customHeight="1">
      <c r="K14" s="2" t="str">
        <f>'Gene Table'!A10</f>
        <v>A08</v>
      </c>
      <c r="L14" s="2" t="str">
        <f>'Gene Table'!C10</f>
        <v>NM_005432</v>
      </c>
      <c r="M14" s="68" t="e">
        <f>IF(ISNUMBER(Results!G10),LOG(Results!G10,2),NA())</f>
        <v>#N/A</v>
      </c>
      <c r="N14" s="69" t="e">
        <f>IF(ISNUMBER(Results!H10),Results!H10,NA())</f>
        <v>#N/A</v>
      </c>
      <c r="O14" s="2" t="str">
        <f>Results!J10</f>
        <v>Type 3</v>
      </c>
      <c r="P14" s="70"/>
      <c r="Q14" s="49"/>
      <c r="R14" s="49"/>
      <c r="IS14" s="2" t="str">
        <f>'Gene Table'!A10</f>
        <v>A08</v>
      </c>
      <c r="IT14" s="2" t="str">
        <f>'Gene Table'!C10</f>
        <v>NM_005432</v>
      </c>
      <c r="IU14" s="68" t="str">
        <f t="shared" si="0"/>
        <v/>
      </c>
      <c r="IV14" s="69" t="str">
        <f t="shared" si="1"/>
        <v/>
      </c>
    </row>
    <row r="15" spans="11:256" ht="15" customHeight="1">
      <c r="K15" s="2" t="str">
        <f>'Gene Table'!A11</f>
        <v>A09</v>
      </c>
      <c r="L15" s="2" t="str">
        <f>'Gene Table'!C11</f>
        <v>NM_006297</v>
      </c>
      <c r="M15" s="68" t="e">
        <f>IF(ISNUMBER(Results!G11),LOG(Results!G11,2),NA())</f>
        <v>#N/A</v>
      </c>
      <c r="N15" s="69" t="e">
        <f>IF(ISNUMBER(Results!H11),Results!H11,NA())</f>
        <v>#N/A</v>
      </c>
      <c r="O15" s="2" t="str">
        <f>Results!J11</f>
        <v>Type 3</v>
      </c>
      <c r="P15" s="49"/>
      <c r="Q15" s="49"/>
      <c r="R15" s="49"/>
      <c r="IS15" s="2" t="str">
        <f>'Gene Table'!A11</f>
        <v>A09</v>
      </c>
      <c r="IT15" s="2" t="str">
        <f>'Gene Table'!C11</f>
        <v>NM_006297</v>
      </c>
      <c r="IU15" s="68" t="str">
        <f t="shared" si="0"/>
        <v/>
      </c>
      <c r="IV15" s="69" t="str">
        <f t="shared" si="1"/>
        <v/>
      </c>
    </row>
    <row r="16" spans="11:256" ht="15" customHeight="1">
      <c r="K16" s="2" t="str">
        <f>'Gene Table'!A12</f>
        <v>A10</v>
      </c>
      <c r="L16" s="2" t="str">
        <f>'Gene Table'!C12</f>
        <v>NM_000546</v>
      </c>
      <c r="M16" s="68" t="e">
        <f>IF(ISNUMBER(Results!G12),LOG(Results!G12,2),NA())</f>
        <v>#N/A</v>
      </c>
      <c r="N16" s="69" t="e">
        <f>IF(ISNUMBER(Results!H12),Results!H12,NA())</f>
        <v>#N/A</v>
      </c>
      <c r="O16" s="2" t="str">
        <f>Results!J12</f>
        <v>Type 3</v>
      </c>
      <c r="P16" s="49"/>
      <c r="Q16" s="49"/>
      <c r="R16" s="49"/>
      <c r="IS16" s="2" t="str">
        <f>'Gene Table'!A12</f>
        <v>A10</v>
      </c>
      <c r="IT16" s="2" t="str">
        <f>'Gene Table'!C12</f>
        <v>NM_000546</v>
      </c>
      <c r="IU16" s="68" t="str">
        <f t="shared" si="0"/>
        <v/>
      </c>
      <c r="IV16" s="69" t="str">
        <f t="shared" si="1"/>
        <v/>
      </c>
    </row>
    <row r="17" spans="11:256" ht="15" customHeight="1">
      <c r="K17" s="2" t="str">
        <f>'Gene Table'!A13</f>
        <v>A11</v>
      </c>
      <c r="L17" s="2" t="str">
        <f>'Gene Table'!C13</f>
        <v>NM_001014431</v>
      </c>
      <c r="M17" s="68" t="e">
        <f>IF(ISNUMBER(Results!G13),LOG(Results!G13,2),NA())</f>
        <v>#N/A</v>
      </c>
      <c r="N17" s="69" t="e">
        <f>IF(ISNUMBER(Results!H13),Results!H13,NA())</f>
        <v>#N/A</v>
      </c>
      <c r="O17" s="2" t="str">
        <f>Results!J13</f>
        <v>Type 3</v>
      </c>
      <c r="P17" s="49"/>
      <c r="Q17" s="49"/>
      <c r="R17" s="49"/>
      <c r="IS17" s="2" t="str">
        <f>'Gene Table'!A13</f>
        <v>A11</v>
      </c>
      <c r="IT17" s="2" t="str">
        <f>'Gene Table'!C13</f>
        <v>NM_001014431</v>
      </c>
      <c r="IU17" s="68" t="str">
        <f t="shared" si="0"/>
        <v/>
      </c>
      <c r="IV17" s="69" t="str">
        <f t="shared" si="1"/>
        <v/>
      </c>
    </row>
    <row r="18" spans="11:256" ht="15" customHeight="1">
      <c r="K18" s="2" t="str">
        <f>'Gene Table'!A14</f>
        <v>A12</v>
      </c>
      <c r="L18" s="2" t="str">
        <f>'Gene Table'!C14</f>
        <v>BC008403</v>
      </c>
      <c r="M18" s="68" t="e">
        <f>IF(ISNUMBER(Results!G14),LOG(Results!G14,2),NA())</f>
        <v>#N/A</v>
      </c>
      <c r="N18" s="69" t="e">
        <f>IF(ISNUMBER(Results!H14),Results!H14,NA())</f>
        <v>#N/A</v>
      </c>
      <c r="O18" s="2" t="str">
        <f>Results!J14</f>
        <v>Type 3</v>
      </c>
      <c r="P18" s="49"/>
      <c r="Q18" s="49"/>
      <c r="R18" s="49"/>
      <c r="IS18" s="2" t="str">
        <f>'Gene Table'!A14</f>
        <v>A12</v>
      </c>
      <c r="IT18" s="2" t="str">
        <f>'Gene Table'!C14</f>
        <v>BC008403</v>
      </c>
      <c r="IU18" s="68" t="str">
        <f t="shared" si="0"/>
        <v/>
      </c>
      <c r="IV18" s="69" t="str">
        <f t="shared" si="1"/>
        <v/>
      </c>
    </row>
    <row r="19" spans="11:256" ht="15" customHeight="1">
      <c r="K19" s="2" t="str">
        <f>'Gene Table'!A15</f>
        <v>B01</v>
      </c>
      <c r="L19" s="2" t="str">
        <f>'Gene Table'!C15</f>
        <v>NM_000369</v>
      </c>
      <c r="M19" s="68" t="e">
        <f>IF(ISNUMBER(Results!G15),LOG(Results!G15,2),NA())</f>
        <v>#N/A</v>
      </c>
      <c r="N19" s="69" t="e">
        <f>IF(ISNUMBER(Results!H15),Results!H15,NA())</f>
        <v>#N/A</v>
      </c>
      <c r="O19" s="2" t="str">
        <f>Results!J15</f>
        <v>Type 3</v>
      </c>
      <c r="P19" s="49"/>
      <c r="Q19" s="49"/>
      <c r="R19" s="49"/>
      <c r="IS19" s="2" t="str">
        <f>'Gene Table'!A15</f>
        <v>B01</v>
      </c>
      <c r="IT19" s="2" t="str">
        <f>'Gene Table'!C15</f>
        <v>NM_000369</v>
      </c>
      <c r="IU19" s="68" t="str">
        <f t="shared" si="0"/>
        <v/>
      </c>
      <c r="IV19" s="69" t="str">
        <f t="shared" si="1"/>
        <v/>
      </c>
    </row>
    <row r="20" spans="11:256" ht="15" customHeight="1">
      <c r="K20" s="2" t="str">
        <f>'Gene Table'!A16</f>
        <v>B02</v>
      </c>
      <c r="L20" s="2" t="str">
        <f>'Gene Table'!C16</f>
        <v>NM_003317</v>
      </c>
      <c r="M20" s="68" t="e">
        <f>IF(ISNUMBER(Results!G16),LOG(Results!G16,2),NA())</f>
        <v>#N/A</v>
      </c>
      <c r="N20" s="69" t="e">
        <f>IF(ISNUMBER(Results!H16),Results!H16,NA())</f>
        <v>#N/A</v>
      </c>
      <c r="O20" s="2" t="str">
        <f>Results!J16</f>
        <v>Type 3</v>
      </c>
      <c r="P20" s="70"/>
      <c r="Q20" s="49"/>
      <c r="R20" s="49"/>
      <c r="IS20" s="2" t="str">
        <f>'Gene Table'!A16</f>
        <v>B02</v>
      </c>
      <c r="IT20" s="2" t="str">
        <f>'Gene Table'!C16</f>
        <v>NM_003317</v>
      </c>
      <c r="IU20" s="68" t="str">
        <f t="shared" si="0"/>
        <v/>
      </c>
      <c r="IV20" s="69" t="str">
        <f t="shared" si="1"/>
        <v/>
      </c>
    </row>
    <row r="21" spans="11:256" ht="15" customHeight="1">
      <c r="K21" s="2" t="str">
        <f>'Gene Table'!A17</f>
        <v>B03</v>
      </c>
      <c r="L21" s="2" t="str">
        <f>'Gene Table'!C17</f>
        <v>NM_003250</v>
      </c>
      <c r="M21" s="68" t="e">
        <f>IF(ISNUMBER(Results!G17),LOG(Results!G17,2),NA())</f>
        <v>#N/A</v>
      </c>
      <c r="N21" s="69" t="e">
        <f>IF(ISNUMBER(Results!H17),Results!H17,NA())</f>
        <v>#N/A</v>
      </c>
      <c r="O21" s="2" t="str">
        <f>Results!J17</f>
        <v>Type 3</v>
      </c>
      <c r="P21" s="70"/>
      <c r="Q21" s="49"/>
      <c r="R21" s="49"/>
      <c r="IS21" s="2" t="str">
        <f>'Gene Table'!A17</f>
        <v>B03</v>
      </c>
      <c r="IT21" s="2" t="str">
        <f>'Gene Table'!C17</f>
        <v>NM_003250</v>
      </c>
      <c r="IU21" s="68" t="str">
        <f t="shared" si="0"/>
        <v/>
      </c>
      <c r="IV21" s="69" t="str">
        <f t="shared" si="1"/>
        <v/>
      </c>
    </row>
    <row r="22" spans="11:256" ht="15" customHeight="1">
      <c r="K22" s="2" t="str">
        <f>'Gene Table'!A18</f>
        <v>B04</v>
      </c>
      <c r="L22" s="2" t="str">
        <f>'Gene Table'!C18</f>
        <v>NM_002843</v>
      </c>
      <c r="M22" s="68" t="e">
        <f>IF(ISNUMBER(Results!G18),LOG(Results!G18,2),NA())</f>
        <v>#N/A</v>
      </c>
      <c r="N22" s="69" t="e">
        <f>IF(ISNUMBER(Results!H18),Results!H18,NA())</f>
        <v>#N/A</v>
      </c>
      <c r="O22" s="2" t="str">
        <f>Results!J18</f>
        <v>Type 3</v>
      </c>
      <c r="P22" s="49"/>
      <c r="Q22" s="49"/>
      <c r="R22" s="49"/>
      <c r="IS22" s="2" t="str">
        <f>'Gene Table'!A18</f>
        <v>B04</v>
      </c>
      <c r="IT22" s="2" t="str">
        <f>'Gene Table'!C18</f>
        <v>NM_002843</v>
      </c>
      <c r="IU22" s="68" t="str">
        <f t="shared" si="0"/>
        <v/>
      </c>
      <c r="IV22" s="69" t="str">
        <f t="shared" si="1"/>
        <v/>
      </c>
    </row>
    <row r="23" spans="11:256" ht="15" customHeight="1">
      <c r="K23" s="2" t="str">
        <f>'Gene Table'!A19</f>
        <v>B05</v>
      </c>
      <c r="L23" s="2" t="str">
        <f>'Gene Table'!C19</f>
        <v>NM_000249</v>
      </c>
      <c r="M23" s="68" t="e">
        <f>IF(ISNUMBER(Results!G19),LOG(Results!G19,2),NA())</f>
        <v>#N/A</v>
      </c>
      <c r="N23" s="69" t="e">
        <f>IF(ISNUMBER(Results!H19),Results!H19,NA())</f>
        <v>#N/A</v>
      </c>
      <c r="O23" s="2" t="str">
        <f>Results!J19</f>
        <v>Type 3</v>
      </c>
      <c r="P23" s="49"/>
      <c r="Q23" s="49"/>
      <c r="R23" s="49"/>
      <c r="IS23" s="2" t="str">
        <f>'Gene Table'!A19</f>
        <v>B05</v>
      </c>
      <c r="IT23" s="2" t="str">
        <f>'Gene Table'!C19</f>
        <v>NM_000249</v>
      </c>
      <c r="IU23" s="68" t="str">
        <f t="shared" si="0"/>
        <v/>
      </c>
      <c r="IV23" s="69" t="str">
        <f t="shared" si="1"/>
        <v/>
      </c>
    </row>
    <row r="24" spans="11:256" ht="15" customHeight="1">
      <c r="K24" s="2" t="str">
        <f>'Gene Table'!A20</f>
        <v>B06</v>
      </c>
      <c r="L24" s="2" t="str">
        <f>'Gene Table'!C20</f>
        <v>NM_000015</v>
      </c>
      <c r="M24" s="68" t="e">
        <f>IF(ISNUMBER(Results!G20),LOG(Results!G20,2),NA())</f>
        <v>#N/A</v>
      </c>
      <c r="N24" s="69" t="e">
        <f>IF(ISNUMBER(Results!H20),Results!H20,NA())</f>
        <v>#N/A</v>
      </c>
      <c r="O24" s="2" t="str">
        <f>Results!J20</f>
        <v>Type 3</v>
      </c>
      <c r="P24" s="49"/>
      <c r="Q24" s="49"/>
      <c r="R24" s="49"/>
      <c r="IS24" s="2" t="str">
        <f>'Gene Table'!A20</f>
        <v>B06</v>
      </c>
      <c r="IT24" s="2" t="str">
        <f>'Gene Table'!C20</f>
        <v>NM_000015</v>
      </c>
      <c r="IU24" s="68" t="str">
        <f t="shared" si="0"/>
        <v/>
      </c>
      <c r="IV24" s="69" t="str">
        <f t="shared" si="1"/>
        <v/>
      </c>
    </row>
    <row r="25" spans="11:256" ht="15" customHeight="1">
      <c r="K25" s="2" t="str">
        <f>'Gene Table'!A21</f>
        <v>B07</v>
      </c>
      <c r="L25" s="2" t="str">
        <f>'Gene Table'!C21</f>
        <v>NM_004473</v>
      </c>
      <c r="M25" s="68" t="e">
        <f>IF(ISNUMBER(Results!G21),LOG(Results!G21,2),NA())</f>
        <v>#N/A</v>
      </c>
      <c r="N25" s="69" t="e">
        <f>IF(ISNUMBER(Results!H21),Results!H21,NA())</f>
        <v>#N/A</v>
      </c>
      <c r="O25" s="2" t="str">
        <f>Results!J21</f>
        <v>Type 3</v>
      </c>
      <c r="P25" s="49"/>
      <c r="Q25" s="49"/>
      <c r="R25" s="49"/>
      <c r="IS25" s="2" t="str">
        <f>'Gene Table'!A21</f>
        <v>B07</v>
      </c>
      <c r="IT25" s="2" t="str">
        <f>'Gene Table'!C21</f>
        <v>NM_004473</v>
      </c>
      <c r="IU25" s="68" t="str">
        <f t="shared" si="0"/>
        <v/>
      </c>
      <c r="IV25" s="69" t="str">
        <f t="shared" si="1"/>
        <v/>
      </c>
    </row>
    <row r="26" spans="11:256" ht="15" customHeight="1">
      <c r="K26" s="2" t="str">
        <f>'Gene Table'!A22</f>
        <v>B08</v>
      </c>
      <c r="L26" s="2" t="str">
        <f>'Gene Table'!C22</f>
        <v>NM_004832</v>
      </c>
      <c r="M26" s="68" t="e">
        <f>IF(ISNUMBER(Results!G22),LOG(Results!G22,2),NA())</f>
        <v>#N/A</v>
      </c>
      <c r="N26" s="69" t="e">
        <f>IF(ISNUMBER(Results!H22),Results!H22,NA())</f>
        <v>#N/A</v>
      </c>
      <c r="O26" s="2" t="str">
        <f>Results!J22</f>
        <v>Type 3</v>
      </c>
      <c r="P26" s="49"/>
      <c r="Q26" s="49"/>
      <c r="R26" s="49"/>
      <c r="IS26" s="2" t="str">
        <f>'Gene Table'!A22</f>
        <v>B08</v>
      </c>
      <c r="IT26" s="2" t="str">
        <f>'Gene Table'!C22</f>
        <v>NM_004832</v>
      </c>
      <c r="IU26" s="68" t="str">
        <f aca="true" t="shared" si="2" ref="IU26:IU38">IF(ISNUMBER(M26),M26,"")</f>
        <v/>
      </c>
      <c r="IV26" s="69" t="str">
        <f aca="true" t="shared" si="3" ref="IV26:IV38">IF(ISNUMBER(N26),N26,"")</f>
        <v/>
      </c>
    </row>
    <row r="27" spans="11:256" ht="15" customHeight="1">
      <c r="K27" s="2" t="str">
        <f>'Gene Table'!A23</f>
        <v>B09</v>
      </c>
      <c r="L27" s="2" t="str">
        <f>'Gene Table'!C23</f>
        <v>NM_005436</v>
      </c>
      <c r="M27" s="68" t="e">
        <f>IF(ISNUMBER(Results!G23),LOG(Results!G23,2),NA())</f>
        <v>#N/A</v>
      </c>
      <c r="N27" s="69" t="e">
        <f>IF(ISNUMBER(Results!H23),Results!H23,NA())</f>
        <v>#N/A</v>
      </c>
      <c r="O27" s="2" t="str">
        <f>Results!J23</f>
        <v>Type 3</v>
      </c>
      <c r="P27" s="49"/>
      <c r="Q27" s="49"/>
      <c r="R27" s="49"/>
      <c r="IS27" s="2" t="str">
        <f>'Gene Table'!A23</f>
        <v>B09</v>
      </c>
      <c r="IT27" s="2" t="str">
        <f>'Gene Table'!C23</f>
        <v>NM_005436</v>
      </c>
      <c r="IU27" s="68" t="str">
        <f t="shared" si="2"/>
        <v/>
      </c>
      <c r="IV27" s="69" t="str">
        <f t="shared" si="3"/>
        <v/>
      </c>
    </row>
    <row r="28" spans="11:256" ht="15" customHeight="1">
      <c r="K28" s="2" t="str">
        <f>'Gene Table'!A24</f>
        <v>B10</v>
      </c>
      <c r="L28" s="2" t="str">
        <f>'Gene Table'!C24</f>
        <v>NM_003401</v>
      </c>
      <c r="M28" s="68" t="e">
        <f>IF(ISNUMBER(Results!G24),LOG(Results!G24,2),NA())</f>
        <v>#N/A</v>
      </c>
      <c r="N28" s="69" t="e">
        <f>IF(ISNUMBER(Results!H24),Results!H24,NA())</f>
        <v>#N/A</v>
      </c>
      <c r="O28" s="2" t="str">
        <f>Results!J24</f>
        <v>Type 3</v>
      </c>
      <c r="P28" s="49"/>
      <c r="Q28" s="49"/>
      <c r="R28" s="49"/>
      <c r="IS28" s="2" t="str">
        <f>'Gene Table'!A24</f>
        <v>B10</v>
      </c>
      <c r="IT28" s="2" t="str">
        <f>'Gene Table'!C24</f>
        <v>NM_003401</v>
      </c>
      <c r="IU28" s="68" t="str">
        <f t="shared" si="2"/>
        <v/>
      </c>
      <c r="IV28" s="69" t="str">
        <f t="shared" si="3"/>
        <v/>
      </c>
    </row>
    <row r="29" spans="11:256" ht="15" customHeight="1">
      <c r="K29" s="2" t="str">
        <f>'Gene Table'!A25</f>
        <v>B11</v>
      </c>
      <c r="L29" s="2" t="str">
        <f>'Gene Table'!C25</f>
        <v>NM_001025366</v>
      </c>
      <c r="M29" s="68" t="e">
        <f>IF(ISNUMBER(Results!G25),LOG(Results!G25,2),NA())</f>
        <v>#N/A</v>
      </c>
      <c r="N29" s="69" t="e">
        <f>IF(ISNUMBER(Results!H25),Results!H25,NA())</f>
        <v>#N/A</v>
      </c>
      <c r="O29" s="2" t="str">
        <f>Results!J25</f>
        <v>Type 3</v>
      </c>
      <c r="P29" s="49"/>
      <c r="Q29" s="49"/>
      <c r="R29" s="49"/>
      <c r="IS29" s="2" t="str">
        <f>'Gene Table'!A25</f>
        <v>B11</v>
      </c>
      <c r="IT29" s="2" t="str">
        <f>'Gene Table'!C25</f>
        <v>NM_001025366</v>
      </c>
      <c r="IU29" s="68" t="str">
        <f t="shared" si="2"/>
        <v/>
      </c>
      <c r="IV29" s="69" t="str">
        <f t="shared" si="3"/>
        <v/>
      </c>
    </row>
    <row r="30" spans="11:256" ht="15" customHeight="1">
      <c r="K30" s="2" t="str">
        <f>'Gene Table'!A26</f>
        <v>B12</v>
      </c>
      <c r="L30" s="2" t="str">
        <f>'Gene Table'!C26</f>
        <v>NM_003235</v>
      </c>
      <c r="M30" s="68" t="e">
        <f>IF(ISNUMBER(Results!G26),LOG(Results!G26,2),NA())</f>
        <v>#N/A</v>
      </c>
      <c r="N30" s="69" t="e">
        <f>IF(ISNUMBER(Results!H26),Results!H26,NA())</f>
        <v>#N/A</v>
      </c>
      <c r="O30" s="2" t="str">
        <f>Results!J26</f>
        <v>Type 3</v>
      </c>
      <c r="P30" s="49"/>
      <c r="Q30" s="49"/>
      <c r="R30" s="49"/>
      <c r="IS30" s="2" t="str">
        <f>'Gene Table'!A26</f>
        <v>B12</v>
      </c>
      <c r="IT30" s="2" t="str">
        <f>'Gene Table'!C26</f>
        <v>NM_003235</v>
      </c>
      <c r="IU30" s="68" t="str">
        <f t="shared" si="2"/>
        <v/>
      </c>
      <c r="IV30" s="69" t="str">
        <f t="shared" si="3"/>
        <v/>
      </c>
    </row>
    <row r="31" spans="11:256" ht="15" customHeight="1">
      <c r="K31" s="2" t="str">
        <f>'Gene Table'!A27</f>
        <v>C01</v>
      </c>
      <c r="L31" s="2" t="str">
        <f>'Gene Table'!C27</f>
        <v>NM_002880</v>
      </c>
      <c r="M31" s="68" t="e">
        <f>IF(ISNUMBER(Results!G27),LOG(Results!G27,2),NA())</f>
        <v>#N/A</v>
      </c>
      <c r="N31" s="69" t="e">
        <f>IF(ISNUMBER(Results!H27),Results!H27,NA())</f>
        <v>#N/A</v>
      </c>
      <c r="O31" s="2" t="str">
        <f>Results!J27</f>
        <v>Type 3</v>
      </c>
      <c r="P31" s="49"/>
      <c r="Q31" s="49"/>
      <c r="R31" s="49"/>
      <c r="IS31" s="2" t="str">
        <f>'Gene Table'!A27</f>
        <v>C01</v>
      </c>
      <c r="IT31" s="2" t="str">
        <f>'Gene Table'!C27</f>
        <v>NM_002880</v>
      </c>
      <c r="IU31" s="68" t="str">
        <f t="shared" si="2"/>
        <v/>
      </c>
      <c r="IV31" s="69" t="str">
        <f t="shared" si="3"/>
        <v/>
      </c>
    </row>
    <row r="32" spans="11:256" ht="15" customHeight="1">
      <c r="K32" s="2" t="str">
        <f>'Gene Table'!A28</f>
        <v>C02</v>
      </c>
      <c r="L32" s="2" t="str">
        <f>'Gene Table'!C28</f>
        <v>NM_001007792</v>
      </c>
      <c r="M32" s="68" t="e">
        <f>IF(ISNUMBER(Results!G28),LOG(Results!G28,2),NA())</f>
        <v>#N/A</v>
      </c>
      <c r="N32" s="69" t="e">
        <f>IF(ISNUMBER(Results!H28),Results!H28,NA())</f>
        <v>#N/A</v>
      </c>
      <c r="O32" s="2" t="str">
        <f>Results!J28</f>
        <v>Type 3</v>
      </c>
      <c r="P32" s="49"/>
      <c r="Q32" s="49"/>
      <c r="R32" s="49"/>
      <c r="IS32" s="2" t="str">
        <f>'Gene Table'!A28</f>
        <v>C02</v>
      </c>
      <c r="IT32" s="2" t="str">
        <f>'Gene Table'!C28</f>
        <v>NM_001007792</v>
      </c>
      <c r="IU32" s="68" t="str">
        <f t="shared" si="2"/>
        <v/>
      </c>
      <c r="IV32" s="69" t="str">
        <f t="shared" si="3"/>
        <v/>
      </c>
    </row>
    <row r="33" spans="11:256" ht="15" customHeight="1">
      <c r="K33" s="2" t="str">
        <f>'Gene Table'!A29</f>
        <v>C03</v>
      </c>
      <c r="L33" s="2" t="str">
        <f>'Gene Table'!C29</f>
        <v>NM_002467</v>
      </c>
      <c r="M33" s="68" t="e">
        <f>IF(ISNUMBER(Results!G29),LOG(Results!G29,2),NA())</f>
        <v>#N/A</v>
      </c>
      <c r="N33" s="69" t="e">
        <f>IF(ISNUMBER(Results!H29),Results!H29,NA())</f>
        <v>#N/A</v>
      </c>
      <c r="O33" s="2" t="str">
        <f>Results!J29</f>
        <v>Type 3</v>
      </c>
      <c r="P33" s="49"/>
      <c r="Q33" s="49"/>
      <c r="R33" s="49"/>
      <c r="IS33" s="2" t="str">
        <f>'Gene Table'!A29</f>
        <v>C03</v>
      </c>
      <c r="IT33" s="2" t="str">
        <f>'Gene Table'!C29</f>
        <v>NM_002467</v>
      </c>
      <c r="IU33" s="68" t="str">
        <f t="shared" si="2"/>
        <v/>
      </c>
      <c r="IV33" s="69" t="str">
        <f t="shared" si="3"/>
        <v/>
      </c>
    </row>
    <row r="34" spans="11:256" ht="15" customHeight="1">
      <c r="K34" s="2" t="str">
        <f>'Gene Table'!A30</f>
        <v>C04</v>
      </c>
      <c r="L34" s="2" t="str">
        <f>'Gene Table'!C30</f>
        <v>NM_002439</v>
      </c>
      <c r="M34" s="68" t="e">
        <f>IF(ISNUMBER(Results!G30),LOG(Results!G30,2),NA())</f>
        <v>#N/A</v>
      </c>
      <c r="N34" s="69" t="e">
        <f>IF(ISNUMBER(Results!H30),Results!H30,NA())</f>
        <v>#N/A</v>
      </c>
      <c r="O34" s="2" t="str">
        <f>Results!J30</f>
        <v>Type 3</v>
      </c>
      <c r="P34" s="49"/>
      <c r="Q34" s="49"/>
      <c r="R34" s="49"/>
      <c r="IS34" s="2" t="str">
        <f>'Gene Table'!A30</f>
        <v>C04</v>
      </c>
      <c r="IT34" s="2" t="str">
        <f>'Gene Table'!C30</f>
        <v>NM_002439</v>
      </c>
      <c r="IU34" s="68" t="str">
        <f t="shared" si="2"/>
        <v/>
      </c>
      <c r="IV34" s="69" t="str">
        <f t="shared" si="3"/>
        <v/>
      </c>
    </row>
    <row r="35" spans="11:256" ht="15" customHeight="1">
      <c r="K35" s="2" t="str">
        <f>'Gene Table'!A31</f>
        <v>C05</v>
      </c>
      <c r="L35" s="2" t="str">
        <f>'Gene Table'!C31</f>
        <v>NM_002312</v>
      </c>
      <c r="M35" s="68" t="e">
        <f>IF(ISNUMBER(Results!G31),LOG(Results!G31,2),NA())</f>
        <v>#N/A</v>
      </c>
      <c r="N35" s="69" t="e">
        <f>IF(ISNUMBER(Results!H31),Results!H31,NA())</f>
        <v>#N/A</v>
      </c>
      <c r="O35" s="2" t="str">
        <f>Results!J31</f>
        <v>Type 3</v>
      </c>
      <c r="P35" s="49"/>
      <c r="Q35" s="49"/>
      <c r="R35" s="49"/>
      <c r="IS35" s="2" t="str">
        <f>'Gene Table'!A31</f>
        <v>C05</v>
      </c>
      <c r="IT35" s="2" t="str">
        <f>'Gene Table'!C31</f>
        <v>NM_002312</v>
      </c>
      <c r="IU35" s="68" t="str">
        <f t="shared" si="2"/>
        <v/>
      </c>
      <c r="IV35" s="69" t="str">
        <f t="shared" si="3"/>
        <v/>
      </c>
    </row>
    <row r="36" spans="11:256" ht="15" customHeight="1">
      <c r="K36" s="2" t="str">
        <f>'Gene Table'!A32</f>
        <v>C06</v>
      </c>
      <c r="L36" s="2" t="str">
        <f>'Gene Table'!C32</f>
        <v>NM_002075</v>
      </c>
      <c r="M36" s="68" t="e">
        <f>IF(ISNUMBER(Results!G32),LOG(Results!G32,2),NA())</f>
        <v>#N/A</v>
      </c>
      <c r="N36" s="69" t="e">
        <f>IF(ISNUMBER(Results!H32),Results!H32,NA())</f>
        <v>#N/A</v>
      </c>
      <c r="O36" s="2" t="str">
        <f>Results!J32</f>
        <v>Type 3</v>
      </c>
      <c r="P36" s="49"/>
      <c r="Q36" s="49"/>
      <c r="R36" s="49"/>
      <c r="IS36" s="2" t="str">
        <f>'Gene Table'!A32</f>
        <v>C06</v>
      </c>
      <c r="IT36" s="2" t="str">
        <f>'Gene Table'!C32</f>
        <v>NM_002075</v>
      </c>
      <c r="IU36" s="68" t="str">
        <f t="shared" si="2"/>
        <v/>
      </c>
      <c r="IV36" s="69" t="str">
        <f t="shared" si="3"/>
        <v/>
      </c>
    </row>
    <row r="37" spans="11:256" ht="15" customHeight="1">
      <c r="K37" s="2" t="str">
        <f>'Gene Table'!A33</f>
        <v>C07</v>
      </c>
      <c r="L37" s="2" t="str">
        <f>'Gene Table'!C33</f>
        <v>NM_005228</v>
      </c>
      <c r="M37" s="68" t="e">
        <f>IF(ISNUMBER(Results!G33),LOG(Results!G33,2),NA())</f>
        <v>#N/A</v>
      </c>
      <c r="N37" s="69" t="e">
        <f>IF(ISNUMBER(Results!H33),Results!H33,NA())</f>
        <v>#N/A</v>
      </c>
      <c r="O37" s="2" t="str">
        <f>Results!J33</f>
        <v>Type 3</v>
      </c>
      <c r="P37" s="49"/>
      <c r="Q37" s="49"/>
      <c r="R37" s="49"/>
      <c r="IS37" s="2" t="str">
        <f>'Gene Table'!A33</f>
        <v>C07</v>
      </c>
      <c r="IT37" s="2" t="str">
        <f>'Gene Table'!C33</f>
        <v>NM_005228</v>
      </c>
      <c r="IU37" s="68" t="str">
        <f t="shared" si="2"/>
        <v/>
      </c>
      <c r="IV37" s="69" t="str">
        <f t="shared" si="3"/>
        <v/>
      </c>
    </row>
    <row r="38" spans="11:256" ht="15" customHeight="1">
      <c r="K38" s="2" t="str">
        <f>'Gene Table'!A34</f>
        <v>C08</v>
      </c>
      <c r="L38" s="2" t="str">
        <f>'Gene Table'!C34</f>
        <v>NM_000499</v>
      </c>
      <c r="M38" s="68" t="e">
        <f>IF(ISNUMBER(Results!G34),LOG(Results!G34,2),NA())</f>
        <v>#N/A</v>
      </c>
      <c r="N38" s="69" t="e">
        <f>IF(ISNUMBER(Results!H34),Results!H34,NA())</f>
        <v>#N/A</v>
      </c>
      <c r="O38" s="2" t="str">
        <f>Results!J34</f>
        <v>Type 3</v>
      </c>
      <c r="P38" s="49"/>
      <c r="Q38" s="49"/>
      <c r="R38" s="49"/>
      <c r="IS38" s="2" t="str">
        <f>'Gene Table'!A34</f>
        <v>C08</v>
      </c>
      <c r="IT38" s="2" t="str">
        <f>'Gene Table'!C34</f>
        <v>NM_000499</v>
      </c>
      <c r="IU38" s="68" t="str">
        <f t="shared" si="2"/>
        <v/>
      </c>
      <c r="IV38" s="69" t="str">
        <f t="shared" si="3"/>
        <v/>
      </c>
    </row>
    <row r="39" spans="11:256" ht="15" customHeight="1">
      <c r="K39" s="2" t="str">
        <f>'Gene Table'!A35</f>
        <v>C09</v>
      </c>
      <c r="L39" s="2" t="str">
        <f>'Gene Table'!C35</f>
        <v>NM_003002</v>
      </c>
      <c r="M39" s="68" t="e">
        <f>IF(ISNUMBER(Results!G35),LOG(Results!G35,2),NA())</f>
        <v>#N/A</v>
      </c>
      <c r="N39" s="69" t="e">
        <f>IF(ISNUMBER(Results!H35),Results!H35,NA())</f>
        <v>#N/A</v>
      </c>
      <c r="O39" s="2" t="str">
        <f>Results!J35</f>
        <v>Type 3</v>
      </c>
      <c r="P39" s="49"/>
      <c r="Q39" s="49"/>
      <c r="R39" s="49"/>
      <c r="IS39" s="2" t="str">
        <f>'Gene Table'!A35</f>
        <v>C09</v>
      </c>
      <c r="IT39" s="2" t="str">
        <f>'Gene Table'!C35</f>
        <v>NM_003002</v>
      </c>
      <c r="IU39" s="68" t="str">
        <f aca="true" t="shared" si="4" ref="IU39:IU50">IF(ISNUMBER(M39),M39,"")</f>
        <v/>
      </c>
      <c r="IV39" s="69" t="str">
        <f aca="true" t="shared" si="5" ref="IV39:IV50">IF(ISNUMBER(N39),N39,"")</f>
        <v/>
      </c>
    </row>
    <row r="40" spans="11:256" ht="15" customHeight="1">
      <c r="K40" s="2" t="str">
        <f>'Gene Table'!A36</f>
        <v>C10</v>
      </c>
      <c r="L40" s="2" t="str">
        <f>'Gene Table'!C36</f>
        <v>NM_005264</v>
      </c>
      <c r="M40" s="68" t="e">
        <f>IF(ISNUMBER(Results!G36),LOG(Results!G36,2),NA())</f>
        <v>#N/A</v>
      </c>
      <c r="N40" s="69" t="e">
        <f>IF(ISNUMBER(Results!H36),Results!H36,NA())</f>
        <v>#N/A</v>
      </c>
      <c r="O40" s="2" t="str">
        <f>Results!J36</f>
        <v>Type 3</v>
      </c>
      <c r="P40" s="49"/>
      <c r="Q40" s="49"/>
      <c r="R40" s="49"/>
      <c r="IS40" s="2" t="str">
        <f>'Gene Table'!A36</f>
        <v>C10</v>
      </c>
      <c r="IT40" s="2" t="str">
        <f>'Gene Table'!C36</f>
        <v>NM_005264</v>
      </c>
      <c r="IU40" s="68" t="str">
        <f t="shared" si="4"/>
        <v/>
      </c>
      <c r="IV40" s="69" t="str">
        <f t="shared" si="5"/>
        <v/>
      </c>
    </row>
    <row r="41" spans="11:256" ht="15" customHeight="1">
      <c r="K41" s="2" t="str">
        <f>'Gene Table'!A37</f>
        <v>C11</v>
      </c>
      <c r="L41" s="2" t="str">
        <f>'Gene Table'!C37</f>
        <v>BC015035</v>
      </c>
      <c r="M41" s="68" t="e">
        <f>IF(ISNUMBER(Results!G37),LOG(Results!G37,2),NA())</f>
        <v>#N/A</v>
      </c>
      <c r="N41" s="69" t="e">
        <f>IF(ISNUMBER(Results!H37),Results!H37,NA())</f>
        <v>#N/A</v>
      </c>
      <c r="O41" s="2" t="str">
        <f>Results!J37</f>
        <v>Type 3</v>
      </c>
      <c r="P41" s="49"/>
      <c r="Q41" s="49"/>
      <c r="R41" s="49"/>
      <c r="IS41" s="2" t="str">
        <f>'Gene Table'!A37</f>
        <v>C11</v>
      </c>
      <c r="IT41" s="2" t="str">
        <f>'Gene Table'!C37</f>
        <v>BC015035</v>
      </c>
      <c r="IU41" s="68" t="str">
        <f t="shared" si="4"/>
        <v/>
      </c>
      <c r="IV41" s="69" t="str">
        <f t="shared" si="5"/>
        <v/>
      </c>
    </row>
    <row r="42" spans="11:256" ht="15" customHeight="1">
      <c r="K42" s="2" t="str">
        <f>'Gene Table'!A38</f>
        <v>C12</v>
      </c>
      <c r="L42" s="2" t="str">
        <f>'Gene Table'!C38</f>
        <v>NM_175940</v>
      </c>
      <c r="M42" s="68" t="e">
        <f>IF(ISNUMBER(Results!G38),LOG(Results!G38,2),NA())</f>
        <v>#N/A</v>
      </c>
      <c r="N42" s="69" t="e">
        <f>IF(ISNUMBER(Results!H38),Results!H38,NA())</f>
        <v>#N/A</v>
      </c>
      <c r="O42" s="2" t="str">
        <f>Results!J38</f>
        <v>Type 3</v>
      </c>
      <c r="P42" s="49"/>
      <c r="Q42" s="49"/>
      <c r="R42" s="49"/>
      <c r="IS42" s="2" t="str">
        <f>'Gene Table'!A38</f>
        <v>C12</v>
      </c>
      <c r="IT42" s="2" t="str">
        <f>'Gene Table'!C38</f>
        <v>NM_175940</v>
      </c>
      <c r="IU42" s="68" t="str">
        <f t="shared" si="4"/>
        <v/>
      </c>
      <c r="IV42" s="69" t="str">
        <f t="shared" si="5"/>
        <v/>
      </c>
    </row>
    <row r="43" spans="11:256" ht="15" customHeight="1">
      <c r="K43" s="2" t="str">
        <f>'Gene Table'!A39</f>
        <v>D01</v>
      </c>
      <c r="L43" s="2" t="str">
        <f>'Gene Table'!C39</f>
        <v>NM_005121</v>
      </c>
      <c r="M43" s="68" t="e">
        <f>IF(ISNUMBER(Results!G39),LOG(Results!G39,2),NA())</f>
        <v>#N/A</v>
      </c>
      <c r="N43" s="69" t="e">
        <f>IF(ISNUMBER(Results!H39),Results!H39,NA())</f>
        <v>#N/A</v>
      </c>
      <c r="O43" s="2" t="str">
        <f>Results!J39</f>
        <v>Type 3</v>
      </c>
      <c r="P43" s="49"/>
      <c r="Q43" s="49"/>
      <c r="R43" s="49"/>
      <c r="IS43" s="2" t="str">
        <f>'Gene Table'!A39</f>
        <v>D01</v>
      </c>
      <c r="IT43" s="2" t="str">
        <f>'Gene Table'!C39</f>
        <v>NM_005121</v>
      </c>
      <c r="IU43" s="68" t="str">
        <f t="shared" si="4"/>
        <v/>
      </c>
      <c r="IV43" s="69" t="str">
        <f t="shared" si="5"/>
        <v/>
      </c>
    </row>
    <row r="44" spans="11:256" ht="15" customHeight="1">
      <c r="K44" s="2" t="str">
        <f>'Gene Table'!A40</f>
        <v>D02</v>
      </c>
      <c r="L44" s="2" t="str">
        <f>'Gene Table'!C40</f>
        <v>NM_170751</v>
      </c>
      <c r="M44" s="68" t="e">
        <f>IF(ISNUMBER(Results!G40),LOG(Results!G40,2),NA())</f>
        <v>#N/A</v>
      </c>
      <c r="N44" s="69" t="e">
        <f>IF(ISNUMBER(Results!H40),Results!H40,NA())</f>
        <v>#N/A</v>
      </c>
      <c r="O44" s="2" t="str">
        <f>Results!J40</f>
        <v>Type 3</v>
      </c>
      <c r="P44" s="49"/>
      <c r="Q44" s="49"/>
      <c r="R44" s="49"/>
      <c r="IS44" s="2" t="str">
        <f>'Gene Table'!A40</f>
        <v>D02</v>
      </c>
      <c r="IT44" s="2" t="str">
        <f>'Gene Table'!C40</f>
        <v>NM_170751</v>
      </c>
      <c r="IU44" s="68" t="str">
        <f t="shared" si="4"/>
        <v/>
      </c>
      <c r="IV44" s="69" t="str">
        <f t="shared" si="5"/>
        <v/>
      </c>
    </row>
    <row r="45" spans="11:256" ht="15" customHeight="1">
      <c r="K45" s="2" t="str">
        <f>'Gene Table'!A41</f>
        <v>D03</v>
      </c>
      <c r="L45" s="2" t="str">
        <f>'Gene Table'!C41</f>
        <v>NM_004239</v>
      </c>
      <c r="M45" s="68" t="e">
        <f>IF(ISNUMBER(Results!G41),LOG(Results!G41,2),NA())</f>
        <v>#N/A</v>
      </c>
      <c r="N45" s="69" t="e">
        <f>IF(ISNUMBER(Results!H41),Results!H41,NA())</f>
        <v>#N/A</v>
      </c>
      <c r="O45" s="2" t="str">
        <f>Results!J41</f>
        <v>Type 3</v>
      </c>
      <c r="P45" s="49"/>
      <c r="Q45" s="49"/>
      <c r="R45" s="49"/>
      <c r="IS45" s="2" t="str">
        <f>'Gene Table'!A41</f>
        <v>D03</v>
      </c>
      <c r="IT45" s="2" t="str">
        <f>'Gene Table'!C41</f>
        <v>NM_004239</v>
      </c>
      <c r="IU45" s="68" t="str">
        <f t="shared" si="4"/>
        <v/>
      </c>
      <c r="IV45" s="69" t="str">
        <f t="shared" si="5"/>
        <v/>
      </c>
    </row>
    <row r="46" spans="11:256" ht="15" customHeight="1">
      <c r="K46" s="2" t="str">
        <f>'Gene Table'!A42</f>
        <v>D04</v>
      </c>
      <c r="L46" s="2" t="str">
        <f>'Gene Table'!C42</f>
        <v>NM_004238</v>
      </c>
      <c r="M46" s="68" t="e">
        <f>IF(ISNUMBER(Results!G42),LOG(Results!G42,2),NA())</f>
        <v>#N/A</v>
      </c>
      <c r="N46" s="69" t="e">
        <f>IF(ISNUMBER(Results!H42),Results!H42,NA())</f>
        <v>#N/A</v>
      </c>
      <c r="O46" s="2" t="str">
        <f>Results!J42</f>
        <v>Type 3</v>
      </c>
      <c r="P46" s="49"/>
      <c r="Q46" s="49"/>
      <c r="R46" s="49"/>
      <c r="IS46" s="2" t="str">
        <f>'Gene Table'!A42</f>
        <v>D04</v>
      </c>
      <c r="IT46" s="2" t="str">
        <f>'Gene Table'!C42</f>
        <v>NM_004238</v>
      </c>
      <c r="IU46" s="68" t="str">
        <f t="shared" si="4"/>
        <v/>
      </c>
      <c r="IV46" s="69" t="str">
        <f t="shared" si="5"/>
        <v/>
      </c>
    </row>
    <row r="47" spans="11:256" ht="15" customHeight="1">
      <c r="K47" s="2" t="str">
        <f>'Gene Table'!A43</f>
        <v>D05</v>
      </c>
      <c r="L47" s="2" t="str">
        <f>'Gene Table'!C43</f>
        <v>NM_004760</v>
      </c>
      <c r="M47" s="68" t="e">
        <f>IF(ISNUMBER(Results!G43),LOG(Results!G43,2),NA())</f>
        <v>#N/A</v>
      </c>
      <c r="N47" s="69" t="e">
        <f>IF(ISNUMBER(Results!H43),Results!H43,NA())</f>
        <v>#N/A</v>
      </c>
      <c r="O47" s="2" t="str">
        <f>Results!J43</f>
        <v>Type 3</v>
      </c>
      <c r="P47" s="49"/>
      <c r="Q47" s="49"/>
      <c r="R47" s="49"/>
      <c r="IS47" s="2" t="str">
        <f>'Gene Table'!A43</f>
        <v>D05</v>
      </c>
      <c r="IT47" s="2" t="str">
        <f>'Gene Table'!C43</f>
        <v>NM_004760</v>
      </c>
      <c r="IU47" s="68" t="str">
        <f t="shared" si="4"/>
        <v/>
      </c>
      <c r="IV47" s="69" t="str">
        <f t="shared" si="5"/>
        <v/>
      </c>
    </row>
    <row r="48" spans="11:256" ht="15" customHeight="1">
      <c r="K48" s="2" t="str">
        <f>'Gene Table'!A44</f>
        <v>D06</v>
      </c>
      <c r="L48" s="2" t="str">
        <f>'Gene Table'!C44</f>
        <v>NM_004226</v>
      </c>
      <c r="M48" s="68" t="e">
        <f>IF(ISNUMBER(Results!G44),LOG(Results!G44,2),NA())</f>
        <v>#N/A</v>
      </c>
      <c r="N48" s="69" t="e">
        <f>IF(ISNUMBER(Results!H44),Results!H44,NA())</f>
        <v>#N/A</v>
      </c>
      <c r="O48" s="2" t="str">
        <f>Results!J44</f>
        <v>Type 3</v>
      </c>
      <c r="P48" s="49"/>
      <c r="Q48" s="49"/>
      <c r="R48" s="49"/>
      <c r="IS48" s="2" t="str">
        <f>'Gene Table'!A44</f>
        <v>D06</v>
      </c>
      <c r="IT48" s="2" t="str">
        <f>'Gene Table'!C44</f>
        <v>NM_004226</v>
      </c>
      <c r="IU48" s="68" t="str">
        <f t="shared" si="4"/>
        <v/>
      </c>
      <c r="IV48" s="69" t="str">
        <f t="shared" si="5"/>
        <v/>
      </c>
    </row>
    <row r="49" spans="11:256" ht="15" customHeight="1">
      <c r="K49" s="2" t="str">
        <f>'Gene Table'!A45</f>
        <v>D07</v>
      </c>
      <c r="L49" s="2" t="str">
        <f>'Gene Table'!C45</f>
        <v>NM_003977</v>
      </c>
      <c r="M49" s="68" t="e">
        <f>IF(ISNUMBER(Results!G45),LOG(Results!G45,2),NA())</f>
        <v>#N/A</v>
      </c>
      <c r="N49" s="69" t="e">
        <f>IF(ISNUMBER(Results!H45),Results!H45,NA())</f>
        <v>#N/A</v>
      </c>
      <c r="O49" s="2" t="str">
        <f>Results!J45</f>
        <v>Type 3</v>
      </c>
      <c r="P49" s="49"/>
      <c r="Q49" s="49"/>
      <c r="R49" s="49"/>
      <c r="IS49" s="2" t="str">
        <f>'Gene Table'!A45</f>
        <v>D07</v>
      </c>
      <c r="IT49" s="2" t="str">
        <f>'Gene Table'!C45</f>
        <v>NM_003977</v>
      </c>
      <c r="IU49" s="68" t="str">
        <f t="shared" si="4"/>
        <v/>
      </c>
      <c r="IV49" s="69" t="str">
        <f t="shared" si="5"/>
        <v/>
      </c>
    </row>
    <row r="50" spans="11:256" ht="15" customHeight="1">
      <c r="K50" s="2" t="str">
        <f>'Gene Table'!A46</f>
        <v>D08</v>
      </c>
      <c r="L50" s="2" t="str">
        <f>'Gene Table'!C46</f>
        <v>NM_032119</v>
      </c>
      <c r="M50" s="68" t="e">
        <f>IF(ISNUMBER(Results!G46),LOG(Results!G46,2),NA())</f>
        <v>#N/A</v>
      </c>
      <c r="N50" s="69" t="e">
        <f>IF(ISNUMBER(Results!H46),Results!H46,NA())</f>
        <v>#N/A</v>
      </c>
      <c r="O50" s="2" t="str">
        <f>Results!J46</f>
        <v>Type 3</v>
      </c>
      <c r="P50" s="49"/>
      <c r="Q50" s="49"/>
      <c r="R50" s="49"/>
      <c r="IS50" s="2" t="str">
        <f>'Gene Table'!A46</f>
        <v>D08</v>
      </c>
      <c r="IT50" s="2" t="str">
        <f>'Gene Table'!C46</f>
        <v>NM_032119</v>
      </c>
      <c r="IU50" s="68" t="str">
        <f t="shared" si="4"/>
        <v/>
      </c>
      <c r="IV50" s="69" t="str">
        <f t="shared" si="5"/>
        <v/>
      </c>
    </row>
    <row r="51" spans="11:256" ht="15" customHeight="1">
      <c r="K51" s="2" t="str">
        <f>'Gene Table'!A47</f>
        <v>D09</v>
      </c>
      <c r="L51" s="2" t="str">
        <f>'Gene Table'!C47</f>
        <v>NM_005437</v>
      </c>
      <c r="M51" s="68" t="e">
        <f>IF(ISNUMBER(Results!G47),LOG(Results!G47,2),NA())</f>
        <v>#N/A</v>
      </c>
      <c r="N51" s="69" t="e">
        <f>IF(ISNUMBER(Results!H47),Results!H47,NA())</f>
        <v>#N/A</v>
      </c>
      <c r="O51" s="2" t="str">
        <f>Results!J47</f>
        <v>Type 3</v>
      </c>
      <c r="P51" s="49"/>
      <c r="Q51" s="49"/>
      <c r="R51" s="49"/>
      <c r="IS51" s="2" t="str">
        <f>'Gene Table'!A47</f>
        <v>D09</v>
      </c>
      <c r="IT51" s="2" t="str">
        <f>'Gene Table'!C47</f>
        <v>NM_005437</v>
      </c>
      <c r="IU51" s="68" t="str">
        <f aca="true" t="shared" si="6" ref="IU51:IU65">IF(ISNUMBER(M51),M51,"")</f>
        <v/>
      </c>
      <c r="IV51" s="69" t="str">
        <f aca="true" t="shared" si="7" ref="IV51:IV65">IF(ISNUMBER(N51),N51,"")</f>
        <v/>
      </c>
    </row>
    <row r="52" spans="11:256" ht="15" customHeight="1">
      <c r="K52" s="2" t="str">
        <f>'Gene Table'!A48</f>
        <v>D10</v>
      </c>
      <c r="L52" s="2" t="str">
        <f>'Gene Table'!C48</f>
        <v>NM_001008540</v>
      </c>
      <c r="M52" s="68" t="e">
        <f>IF(ISNUMBER(Results!G48),LOG(Results!G48,2),NA())</f>
        <v>#N/A</v>
      </c>
      <c r="N52" s="69" t="e">
        <f>IF(ISNUMBER(Results!H48),Results!H48,NA())</f>
        <v>#N/A</v>
      </c>
      <c r="O52" s="2" t="str">
        <f>Results!J48</f>
        <v>Type 3</v>
      </c>
      <c r="P52" s="49"/>
      <c r="Q52" s="49"/>
      <c r="R52" s="49"/>
      <c r="IS52" s="2" t="str">
        <f>'Gene Table'!A48</f>
        <v>D10</v>
      </c>
      <c r="IT52" s="2" t="str">
        <f>'Gene Table'!C48</f>
        <v>NM_001008540</v>
      </c>
      <c r="IU52" s="68" t="str">
        <f t="shared" si="6"/>
        <v/>
      </c>
      <c r="IV52" s="69" t="str">
        <f t="shared" si="7"/>
        <v/>
      </c>
    </row>
    <row r="53" spans="11:256" ht="15" customHeight="1">
      <c r="K53" s="2" t="str">
        <f>'Gene Table'!A49</f>
        <v>D11</v>
      </c>
      <c r="L53" s="2" t="str">
        <f>'Gene Table'!C49</f>
        <v>NM_003466</v>
      </c>
      <c r="M53" s="68" t="e">
        <f>IF(ISNUMBER(Results!G49),LOG(Results!G49,2),NA())</f>
        <v>#N/A</v>
      </c>
      <c r="N53" s="69" t="e">
        <f>IF(ISNUMBER(Results!H49),Results!H49,NA())</f>
        <v>#N/A</v>
      </c>
      <c r="O53" s="2" t="str">
        <f>Results!J49</f>
        <v>Type 3</v>
      </c>
      <c r="P53" s="49"/>
      <c r="Q53" s="49"/>
      <c r="R53" s="49"/>
      <c r="IS53" s="2" t="str">
        <f>'Gene Table'!A49</f>
        <v>D11</v>
      </c>
      <c r="IT53" s="2" t="str">
        <f>'Gene Table'!C49</f>
        <v>NM_003466</v>
      </c>
      <c r="IU53" s="68" t="str">
        <f t="shared" si="6"/>
        <v/>
      </c>
      <c r="IV53" s="69" t="str">
        <f t="shared" si="7"/>
        <v/>
      </c>
    </row>
    <row r="54" spans="11:256" ht="15" customHeight="1">
      <c r="K54" s="2" t="str">
        <f>'Gene Table'!A50</f>
        <v>D12</v>
      </c>
      <c r="L54" s="2" t="str">
        <f>'Gene Table'!C50</f>
        <v>NM_006301</v>
      </c>
      <c r="M54" s="68" t="e">
        <f>IF(ISNUMBER(Results!G50),LOG(Results!G50,2),NA())</f>
        <v>#N/A</v>
      </c>
      <c r="N54" s="69" t="e">
        <f>IF(ISNUMBER(Results!H50),Results!H50,NA())</f>
        <v>#N/A</v>
      </c>
      <c r="O54" s="2" t="str">
        <f>Results!J50</f>
        <v>Type 3</v>
      </c>
      <c r="P54" s="49"/>
      <c r="Q54" s="49"/>
      <c r="R54" s="49"/>
      <c r="IS54" s="2" t="str">
        <f>'Gene Table'!A50</f>
        <v>D12</v>
      </c>
      <c r="IT54" s="2" t="str">
        <f>'Gene Table'!C50</f>
        <v>NM_006301</v>
      </c>
      <c r="IU54" s="68" t="str">
        <f t="shared" si="6"/>
        <v/>
      </c>
      <c r="IV54" s="69" t="str">
        <f t="shared" si="7"/>
        <v/>
      </c>
    </row>
    <row r="55" spans="11:256" ht="15" customHeight="1">
      <c r="K55" s="2" t="str">
        <f>'Gene Table'!A51</f>
        <v>E01</v>
      </c>
      <c r="L55" s="2" t="str">
        <f>'Gene Table'!C51</f>
        <v>NM_021141</v>
      </c>
      <c r="M55" s="68" t="e">
        <f>IF(ISNUMBER(Results!G51),LOG(Results!G51,2),NA())</f>
        <v>#N/A</v>
      </c>
      <c r="N55" s="69" t="e">
        <f>IF(ISNUMBER(Results!H51),Results!H51,NA())</f>
        <v>#N/A</v>
      </c>
      <c r="O55" s="2" t="str">
        <f>Results!J51</f>
        <v>Type 3</v>
      </c>
      <c r="P55" s="49"/>
      <c r="Q55" s="49"/>
      <c r="R55" s="49"/>
      <c r="IS55" s="2" t="str">
        <f>'Gene Table'!A51</f>
        <v>E01</v>
      </c>
      <c r="IT55" s="2" t="str">
        <f>'Gene Table'!C51</f>
        <v>NM_021141</v>
      </c>
      <c r="IU55" s="68" t="str">
        <f t="shared" si="6"/>
        <v/>
      </c>
      <c r="IV55" s="69" t="str">
        <f t="shared" si="7"/>
        <v/>
      </c>
    </row>
    <row r="56" spans="11:256" ht="15" customHeight="1">
      <c r="K56" s="2" t="str">
        <f>'Gene Table'!A52</f>
        <v>E02</v>
      </c>
      <c r="L56" s="2" t="str">
        <f>'Gene Table'!C52</f>
        <v>NM_005431</v>
      </c>
      <c r="M56" s="68" t="e">
        <f>IF(ISNUMBER(Results!G52),LOG(Results!G52,2),NA())</f>
        <v>#N/A</v>
      </c>
      <c r="N56" s="69" t="e">
        <f>IF(ISNUMBER(Results!H52),Results!H52,NA())</f>
        <v>#N/A</v>
      </c>
      <c r="O56" s="2" t="str">
        <f>Results!J52</f>
        <v>Type 3</v>
      </c>
      <c r="P56" s="49"/>
      <c r="Q56" s="49"/>
      <c r="R56" s="49"/>
      <c r="IS56" s="2" t="str">
        <f>'Gene Table'!A52</f>
        <v>E02</v>
      </c>
      <c r="IT56" s="2" t="str">
        <f>'Gene Table'!C52</f>
        <v>NM_005431</v>
      </c>
      <c r="IU56" s="68" t="str">
        <f t="shared" si="6"/>
        <v/>
      </c>
      <c r="IV56" s="69" t="str">
        <f t="shared" si="7"/>
        <v/>
      </c>
    </row>
    <row r="57" spans="11:256" ht="15" customHeight="1">
      <c r="K57" s="2" t="str">
        <f>'Gene Table'!A53</f>
        <v>E03</v>
      </c>
      <c r="L57" s="2" t="str">
        <f>'Gene Table'!C53</f>
        <v>NM_000378</v>
      </c>
      <c r="M57" s="68" t="e">
        <f>IF(ISNUMBER(Results!G53),LOG(Results!G53,2),NA())</f>
        <v>#N/A</v>
      </c>
      <c r="N57" s="69" t="e">
        <f>IF(ISNUMBER(Results!H53),Results!H53,NA())</f>
        <v>#N/A</v>
      </c>
      <c r="O57" s="2" t="str">
        <f>Results!J53</f>
        <v>Type 3</v>
      </c>
      <c r="P57" s="49"/>
      <c r="Q57" s="49"/>
      <c r="R57" s="49"/>
      <c r="IS57" s="2" t="str">
        <f>'Gene Table'!A53</f>
        <v>E03</v>
      </c>
      <c r="IT57" s="2" t="str">
        <f>'Gene Table'!C53</f>
        <v>NM_000378</v>
      </c>
      <c r="IU57" s="68" t="str">
        <f t="shared" si="6"/>
        <v/>
      </c>
      <c r="IV57" s="69" t="str">
        <f t="shared" si="7"/>
        <v/>
      </c>
    </row>
    <row r="58" spans="11:256" ht="15" customHeight="1">
      <c r="K58" s="2" t="str">
        <f>'Gene Table'!A54</f>
        <v>E04</v>
      </c>
      <c r="L58" s="2" t="str">
        <f>'Gene Table'!C54</f>
        <v>NM_000552</v>
      </c>
      <c r="M58" s="68" t="e">
        <f>IF(ISNUMBER(Results!G54),LOG(Results!G54,2),NA())</f>
        <v>#N/A</v>
      </c>
      <c r="N58" s="69" t="e">
        <f>IF(ISNUMBER(Results!H54),Results!H54,NA())</f>
        <v>#N/A</v>
      </c>
      <c r="O58" s="2" t="str">
        <f>Results!J54</f>
        <v>Type 3</v>
      </c>
      <c r="P58" s="49"/>
      <c r="Q58" s="49"/>
      <c r="R58" s="49"/>
      <c r="IS58" s="2" t="str">
        <f>'Gene Table'!A54</f>
        <v>E04</v>
      </c>
      <c r="IT58" s="2" t="str">
        <f>'Gene Table'!C54</f>
        <v>NM_000552</v>
      </c>
      <c r="IU58" s="68" t="str">
        <f t="shared" si="6"/>
        <v/>
      </c>
      <c r="IV58" s="69" t="str">
        <f t="shared" si="7"/>
        <v/>
      </c>
    </row>
    <row r="59" spans="11:256" ht="15" customHeight="1">
      <c r="K59" s="2" t="str">
        <f>'Gene Table'!A55</f>
        <v>E05</v>
      </c>
      <c r="L59" s="2" t="str">
        <f>'Gene Table'!C55</f>
        <v>NM_000638</v>
      </c>
      <c r="M59" s="68" t="e">
        <f>IF(ISNUMBER(Results!G55),LOG(Results!G55,2),NA())</f>
        <v>#N/A</v>
      </c>
      <c r="N59" s="69" t="e">
        <f>IF(ISNUMBER(Results!H55),Results!H55,NA())</f>
        <v>#N/A</v>
      </c>
      <c r="O59" s="2" t="str">
        <f>Results!J55</f>
        <v>Type 3</v>
      </c>
      <c r="P59" s="49"/>
      <c r="Q59" s="49"/>
      <c r="R59" s="49"/>
      <c r="IS59" s="2" t="str">
        <f>'Gene Table'!A55</f>
        <v>E05</v>
      </c>
      <c r="IT59" s="2" t="str">
        <f>'Gene Table'!C55</f>
        <v>NM_000638</v>
      </c>
      <c r="IU59" s="68" t="str">
        <f t="shared" si="6"/>
        <v/>
      </c>
      <c r="IV59" s="69" t="str">
        <f t="shared" si="7"/>
        <v/>
      </c>
    </row>
    <row r="60" spans="11:256" ht="15" customHeight="1">
      <c r="K60" s="2" t="str">
        <f>'Gene Table'!A56</f>
        <v>E06</v>
      </c>
      <c r="L60" s="2" t="str">
        <f>'Gene Table'!C56</f>
        <v>NM_000376</v>
      </c>
      <c r="M60" s="68" t="e">
        <f>IF(ISNUMBER(Results!G56),LOG(Results!G56,2),NA())</f>
        <v>#N/A</v>
      </c>
      <c r="N60" s="69" t="e">
        <f>IF(ISNUMBER(Results!H56),Results!H56,NA())</f>
        <v>#N/A</v>
      </c>
      <c r="O60" s="2" t="str">
        <f>Results!J56</f>
        <v>Type 3</v>
      </c>
      <c r="P60" s="49"/>
      <c r="Q60" s="49"/>
      <c r="R60" s="49"/>
      <c r="IS60" s="2" t="str">
        <f>'Gene Table'!A56</f>
        <v>E06</v>
      </c>
      <c r="IT60" s="2" t="str">
        <f>'Gene Table'!C56</f>
        <v>NM_000376</v>
      </c>
      <c r="IU60" s="68" t="str">
        <f t="shared" si="6"/>
        <v/>
      </c>
      <c r="IV60" s="69" t="str">
        <f t="shared" si="7"/>
        <v/>
      </c>
    </row>
    <row r="61" spans="11:256" ht="15" customHeight="1">
      <c r="K61" s="2" t="str">
        <f>'Gene Table'!A57</f>
        <v>E07</v>
      </c>
      <c r="L61" s="2" t="str">
        <f>'Gene Table'!C57</f>
        <v>NM_021833</v>
      </c>
      <c r="M61" s="68" t="e">
        <f>IF(ISNUMBER(Results!G57),LOG(Results!G57,2),NA())</f>
        <v>#N/A</v>
      </c>
      <c r="N61" s="69" t="e">
        <f>IF(ISNUMBER(Results!H57),Results!H57,NA())</f>
        <v>#N/A</v>
      </c>
      <c r="O61" s="2" t="str">
        <f>Results!J57</f>
        <v>Type 3</v>
      </c>
      <c r="P61" s="49"/>
      <c r="Q61" s="49"/>
      <c r="R61" s="49"/>
      <c r="IS61" s="2" t="str">
        <f>'Gene Table'!A57</f>
        <v>E07</v>
      </c>
      <c r="IT61" s="2" t="str">
        <f>'Gene Table'!C57</f>
        <v>NM_021833</v>
      </c>
      <c r="IU61" s="68" t="str">
        <f t="shared" si="6"/>
        <v/>
      </c>
      <c r="IV61" s="69" t="str">
        <f t="shared" si="7"/>
        <v/>
      </c>
    </row>
    <row r="62" spans="11:256" ht="15" customHeight="1">
      <c r="K62" s="2" t="str">
        <f>'Gene Table'!A58</f>
        <v>E08</v>
      </c>
      <c r="L62" s="2" t="str">
        <f>'Gene Table'!C58</f>
        <v>NM_003331</v>
      </c>
      <c r="M62" s="68" t="e">
        <f>IF(ISNUMBER(Results!G58),LOG(Results!G58,2),NA())</f>
        <v>#N/A</v>
      </c>
      <c r="N62" s="69" t="e">
        <f>IF(ISNUMBER(Results!H58),Results!H58,NA())</f>
        <v>#N/A</v>
      </c>
      <c r="O62" s="2" t="str">
        <f>Results!J58</f>
        <v>Type 3</v>
      </c>
      <c r="P62" s="49"/>
      <c r="Q62" s="49"/>
      <c r="R62" s="49"/>
      <c r="IS62" s="2" t="str">
        <f>'Gene Table'!A58</f>
        <v>E08</v>
      </c>
      <c r="IT62" s="2" t="str">
        <f>'Gene Table'!C58</f>
        <v>NM_003331</v>
      </c>
      <c r="IU62" s="68" t="str">
        <f t="shared" si="6"/>
        <v/>
      </c>
      <c r="IV62" s="69" t="str">
        <f t="shared" si="7"/>
        <v/>
      </c>
    </row>
    <row r="63" spans="11:256" ht="15" customHeight="1">
      <c r="K63" s="2" t="str">
        <f>'Gene Table'!A59</f>
        <v>E09</v>
      </c>
      <c r="L63" s="2" t="str">
        <f>'Gene Table'!C59</f>
        <v>NM_004620</v>
      </c>
      <c r="M63" s="68" t="e">
        <f>IF(ISNUMBER(Results!G59),LOG(Results!G59,2),NA())</f>
        <v>#N/A</v>
      </c>
      <c r="N63" s="69" t="e">
        <f>IF(ISNUMBER(Results!H59),Results!H59,NA())</f>
        <v>#N/A</v>
      </c>
      <c r="O63" s="2" t="str">
        <f>Results!J59</f>
        <v>Type 3</v>
      </c>
      <c r="P63" s="49"/>
      <c r="Q63" s="49"/>
      <c r="R63" s="49"/>
      <c r="IS63" s="2" t="str">
        <f>'Gene Table'!A59</f>
        <v>E09</v>
      </c>
      <c r="IT63" s="2" t="str">
        <f>'Gene Table'!C59</f>
        <v>NM_004620</v>
      </c>
      <c r="IU63" s="68" t="str">
        <f t="shared" si="6"/>
        <v/>
      </c>
      <c r="IV63" s="69" t="str">
        <f t="shared" si="7"/>
        <v/>
      </c>
    </row>
    <row r="64" spans="11:256" ht="15" customHeight="1">
      <c r="K64" s="2" t="str">
        <f>'Gene Table'!A60</f>
        <v>E10</v>
      </c>
      <c r="L64" s="2" t="str">
        <f>'Gene Table'!C60</f>
        <v>NM_000547</v>
      </c>
      <c r="M64" s="68" t="e">
        <f>IF(ISNUMBER(Results!G60),LOG(Results!G60,2),NA())</f>
        <v>#N/A</v>
      </c>
      <c r="N64" s="69" t="e">
        <f>IF(ISNUMBER(Results!H60),Results!H60,NA())</f>
        <v>#N/A</v>
      </c>
      <c r="O64" s="2" t="str">
        <f>Results!J60</f>
        <v>Type 3</v>
      </c>
      <c r="P64" s="49"/>
      <c r="Q64" s="49"/>
      <c r="R64" s="49"/>
      <c r="IS64" s="2" t="str">
        <f>'Gene Table'!A60</f>
        <v>E10</v>
      </c>
      <c r="IT64" s="2" t="str">
        <f>'Gene Table'!C60</f>
        <v>NM_000547</v>
      </c>
      <c r="IU64" s="68" t="str">
        <f t="shared" si="6"/>
        <v/>
      </c>
      <c r="IV64" s="69" t="str">
        <f t="shared" si="7"/>
        <v/>
      </c>
    </row>
    <row r="65" spans="11:256" ht="15" customHeight="1">
      <c r="K65" s="2" t="str">
        <f>'Gene Table'!A61</f>
        <v>E11</v>
      </c>
      <c r="L65" s="2" t="str">
        <f>'Gene Table'!C61</f>
        <v>NM_003205</v>
      </c>
      <c r="M65" s="68" t="e">
        <f>IF(ISNUMBER(Results!G61),LOG(Results!G61,2),NA())</f>
        <v>#N/A</v>
      </c>
      <c r="N65" s="69" t="e">
        <f>IF(ISNUMBER(Results!H61),Results!H61,NA())</f>
        <v>#N/A</v>
      </c>
      <c r="O65" s="2" t="str">
        <f>Results!J61</f>
        <v>Type 3</v>
      </c>
      <c r="P65" s="49"/>
      <c r="Q65" s="49"/>
      <c r="R65" s="49"/>
      <c r="IS65" s="2" t="str">
        <f>'Gene Table'!A61</f>
        <v>E11</v>
      </c>
      <c r="IT65" s="2" t="str">
        <f>'Gene Table'!C61</f>
        <v>NM_003205</v>
      </c>
      <c r="IU65" s="68" t="str">
        <f t="shared" si="6"/>
        <v/>
      </c>
      <c r="IV65" s="69" t="str">
        <f t="shared" si="7"/>
        <v/>
      </c>
    </row>
    <row r="66" spans="11:256" ht="15" customHeight="1">
      <c r="K66" s="2" t="str">
        <f>'Gene Table'!A62</f>
        <v>E12</v>
      </c>
      <c r="L66" s="2" t="str">
        <f>'Gene Table'!C62</f>
        <v>NM_003198</v>
      </c>
      <c r="M66" s="68" t="e">
        <f>IF(ISNUMBER(Results!G62),LOG(Results!G62,2),NA())</f>
        <v>#N/A</v>
      </c>
      <c r="N66" s="69" t="e">
        <f>IF(ISNUMBER(Results!H62),Results!H62,NA())</f>
        <v>#N/A</v>
      </c>
      <c r="O66" s="2" t="str">
        <f>Results!J62</f>
        <v>Type 3</v>
      </c>
      <c r="P66" s="49"/>
      <c r="Q66" s="49"/>
      <c r="R66" s="49"/>
      <c r="IS66" s="2" t="str">
        <f>'Gene Table'!A62</f>
        <v>E12</v>
      </c>
      <c r="IT66" s="2" t="str">
        <f>'Gene Table'!C62</f>
        <v>NM_003198</v>
      </c>
      <c r="IU66" s="68" t="str">
        <f aca="true" t="shared" si="8" ref="IU66:IU78">IF(ISNUMBER(M66),M66,"")</f>
        <v/>
      </c>
      <c r="IV66" s="69" t="str">
        <f aca="true" t="shared" si="9" ref="IV66:IV78">IF(ISNUMBER(N66),N66,"")</f>
        <v/>
      </c>
    </row>
    <row r="67" spans="11:256" ht="15" customHeight="1">
      <c r="K67" s="2" t="str">
        <f>'Gene Table'!A63</f>
        <v>F01</v>
      </c>
      <c r="L67" s="2" t="str">
        <f>'Gene Table'!C63</f>
        <v>NM_003150</v>
      </c>
      <c r="M67" s="68" t="e">
        <f>IF(ISNUMBER(Results!G63),LOG(Results!G63,2),NA())</f>
        <v>#N/A</v>
      </c>
      <c r="N67" s="69" t="e">
        <f>IF(ISNUMBER(Results!H63),Results!H63,NA())</f>
        <v>#N/A</v>
      </c>
      <c r="O67" s="2" t="str">
        <f>Results!J63</f>
        <v>Type 3</v>
      </c>
      <c r="P67" s="49"/>
      <c r="Q67" s="49"/>
      <c r="R67" s="49"/>
      <c r="IS67" s="2" t="str">
        <f>'Gene Table'!A63</f>
        <v>F01</v>
      </c>
      <c r="IT67" s="2" t="str">
        <f>'Gene Table'!C63</f>
        <v>NM_003150</v>
      </c>
      <c r="IU67" s="68" t="str">
        <f t="shared" si="8"/>
        <v/>
      </c>
      <c r="IV67" s="69" t="str">
        <f t="shared" si="9"/>
        <v/>
      </c>
    </row>
    <row r="68" spans="11:256" ht="15" customHeight="1">
      <c r="K68" s="2" t="str">
        <f>'Gene Table'!A64</f>
        <v>F02</v>
      </c>
      <c r="L68" s="2" t="str">
        <f>'Gene Table'!C64</f>
        <v>NM_005419</v>
      </c>
      <c r="M68" s="68" t="e">
        <f>IF(ISNUMBER(Results!G64),LOG(Results!G64,2),NA())</f>
        <v>#N/A</v>
      </c>
      <c r="N68" s="69" t="e">
        <f>IF(ISNUMBER(Results!H64),Results!H64,NA())</f>
        <v>#N/A</v>
      </c>
      <c r="O68" s="2" t="str">
        <f>Results!J64</f>
        <v>Type 3</v>
      </c>
      <c r="P68" s="49"/>
      <c r="Q68" s="49"/>
      <c r="R68" s="49"/>
      <c r="IS68" s="2" t="str">
        <f>'Gene Table'!A64</f>
        <v>F02</v>
      </c>
      <c r="IT68" s="2" t="str">
        <f>'Gene Table'!C64</f>
        <v>NM_005419</v>
      </c>
      <c r="IU68" s="68" t="str">
        <f t="shared" si="8"/>
        <v/>
      </c>
      <c r="IV68" s="69" t="str">
        <f t="shared" si="9"/>
        <v/>
      </c>
    </row>
    <row r="69" spans="11:256" ht="15" customHeight="1">
      <c r="K69" s="2" t="str">
        <f>'Gene Table'!A65</f>
        <v>F03</v>
      </c>
      <c r="L69" s="2" t="str">
        <f>'Gene Table'!C65</f>
        <v>NM_007315</v>
      </c>
      <c r="M69" s="68" t="e">
        <f>IF(ISNUMBER(Results!G65),LOG(Results!G65,2),NA())</f>
        <v>#N/A</v>
      </c>
      <c r="N69" s="69" t="e">
        <f>IF(ISNUMBER(Results!H65),Results!H65,NA())</f>
        <v>#N/A</v>
      </c>
      <c r="O69" s="2" t="str">
        <f>Results!J65</f>
        <v>Type 3</v>
      </c>
      <c r="P69" s="49"/>
      <c r="Q69" s="49"/>
      <c r="R69" s="49"/>
      <c r="IS69" s="2" t="str">
        <f>'Gene Table'!A65</f>
        <v>F03</v>
      </c>
      <c r="IT69" s="2" t="str">
        <f>'Gene Table'!C65</f>
        <v>NM_007315</v>
      </c>
      <c r="IU69" s="68" t="str">
        <f t="shared" si="8"/>
        <v/>
      </c>
      <c r="IV69" s="69" t="str">
        <f t="shared" si="9"/>
        <v/>
      </c>
    </row>
    <row r="70" spans="11:256" ht="15" customHeight="1">
      <c r="K70" s="2" t="str">
        <f>'Gene Table'!A66</f>
        <v>F04</v>
      </c>
      <c r="L70" s="2" t="str">
        <f>'Gene Table'!C66</f>
        <v>NM_005417</v>
      </c>
      <c r="M70" s="68" t="e">
        <f>IF(ISNUMBER(Results!G66),LOG(Results!G66,2),NA())</f>
        <v>#N/A</v>
      </c>
      <c r="N70" s="69" t="e">
        <f>IF(ISNUMBER(Results!H66),Results!H66,NA())</f>
        <v>#N/A</v>
      </c>
      <c r="O70" s="2" t="str">
        <f>Results!J66</f>
        <v>Type 3</v>
      </c>
      <c r="P70" s="49"/>
      <c r="Q70" s="49"/>
      <c r="R70" s="49"/>
      <c r="IS70" s="2" t="str">
        <f>'Gene Table'!A66</f>
        <v>F04</v>
      </c>
      <c r="IT70" s="2" t="str">
        <f>'Gene Table'!C66</f>
        <v>NM_005417</v>
      </c>
      <c r="IU70" s="68" t="str">
        <f t="shared" si="8"/>
        <v/>
      </c>
      <c r="IV70" s="69" t="str">
        <f t="shared" si="9"/>
        <v/>
      </c>
    </row>
    <row r="71" spans="11:256" ht="15" customHeight="1">
      <c r="K71" s="2" t="str">
        <f>'Gene Table'!A67</f>
        <v>F05</v>
      </c>
      <c r="L71" s="2" t="str">
        <f>'Gene Table'!C67</f>
        <v>NM_005631</v>
      </c>
      <c r="M71" s="68" t="e">
        <f>IF(ISNUMBER(Results!G67),LOG(Results!G67,2),NA())</f>
        <v>#N/A</v>
      </c>
      <c r="N71" s="69" t="e">
        <f>IF(ISNUMBER(Results!H67),Results!H67,NA())</f>
        <v>#N/A</v>
      </c>
      <c r="O71" s="2" t="str">
        <f>Results!J67</f>
        <v>Type 3</v>
      </c>
      <c r="P71" s="49"/>
      <c r="Q71" s="49"/>
      <c r="R71" s="49"/>
      <c r="IS71" s="2" t="str">
        <f>'Gene Table'!A67</f>
        <v>F05</v>
      </c>
      <c r="IT71" s="2" t="str">
        <f>'Gene Table'!C67</f>
        <v>NM_005631</v>
      </c>
      <c r="IU71" s="68" t="str">
        <f t="shared" si="8"/>
        <v/>
      </c>
      <c r="IV71" s="69" t="str">
        <f t="shared" si="9"/>
        <v/>
      </c>
    </row>
    <row r="72" spans="11:256" ht="15" customHeight="1">
      <c r="K72" s="2" t="str">
        <f>'Gene Table'!A68</f>
        <v>F06</v>
      </c>
      <c r="L72" s="2" t="str">
        <f>'Gene Table'!C68</f>
        <v>NM_005067</v>
      </c>
      <c r="M72" s="68" t="e">
        <f>IF(ISNUMBER(Results!G68),LOG(Results!G68,2),NA())</f>
        <v>#N/A</v>
      </c>
      <c r="N72" s="69" t="e">
        <f>IF(ISNUMBER(Results!H68),Results!H68,NA())</f>
        <v>#N/A</v>
      </c>
      <c r="O72" s="2" t="str">
        <f>Results!J68</f>
        <v>Type 3</v>
      </c>
      <c r="P72" s="49"/>
      <c r="Q72" s="49"/>
      <c r="R72" s="49"/>
      <c r="IS72" s="2" t="str">
        <f>'Gene Table'!A68</f>
        <v>F06</v>
      </c>
      <c r="IT72" s="2" t="str">
        <f>'Gene Table'!C68</f>
        <v>NM_005067</v>
      </c>
      <c r="IU72" s="68" t="str">
        <f t="shared" si="8"/>
        <v/>
      </c>
      <c r="IV72" s="69" t="str">
        <f t="shared" si="9"/>
        <v/>
      </c>
    </row>
    <row r="73" spans="11:256" ht="15" customHeight="1">
      <c r="K73" s="2" t="str">
        <f>'Gene Table'!A69</f>
        <v>F07</v>
      </c>
      <c r="L73" s="2" t="str">
        <f>'Gene Table'!C69</f>
        <v>NM_005065</v>
      </c>
      <c r="M73" s="68" t="e">
        <f>IF(ISNUMBER(Results!G69),LOG(Results!G69,2),NA())</f>
        <v>#N/A</v>
      </c>
      <c r="N73" s="69" t="e">
        <f>IF(ISNUMBER(Results!H69),Results!H69,NA())</f>
        <v>#N/A</v>
      </c>
      <c r="O73" s="2" t="str">
        <f>Results!J69</f>
        <v>Type 3</v>
      </c>
      <c r="P73" s="49"/>
      <c r="Q73" s="49"/>
      <c r="R73" s="49"/>
      <c r="IS73" s="2" t="str">
        <f>'Gene Table'!A69</f>
        <v>F07</v>
      </c>
      <c r="IT73" s="2" t="str">
        <f>'Gene Table'!C69</f>
        <v>NM_005065</v>
      </c>
      <c r="IU73" s="68" t="str">
        <f t="shared" si="8"/>
        <v/>
      </c>
      <c r="IV73" s="69" t="str">
        <f t="shared" si="9"/>
        <v/>
      </c>
    </row>
    <row r="74" spans="11:256" ht="15" customHeight="1">
      <c r="K74" s="2" t="str">
        <f>'Gene Table'!A70</f>
        <v>F08</v>
      </c>
      <c r="L74" s="2" t="str">
        <f>'Gene Table'!C70</f>
        <v>NM_001035511</v>
      </c>
      <c r="M74" s="68" t="e">
        <f>IF(ISNUMBER(Results!G70),LOG(Results!G70,2),NA())</f>
        <v>#N/A</v>
      </c>
      <c r="N74" s="69" t="e">
        <f>IF(ISNUMBER(Results!H70),Results!H70,NA())</f>
        <v>#N/A</v>
      </c>
      <c r="O74" s="2" t="str">
        <f>Results!J70</f>
        <v>Type 3</v>
      </c>
      <c r="P74" s="49"/>
      <c r="Q74" s="49"/>
      <c r="R74" s="49"/>
      <c r="IS74" s="2" t="str">
        <f>'Gene Table'!A70</f>
        <v>F08</v>
      </c>
      <c r="IT74" s="2" t="str">
        <f>'Gene Table'!C70</f>
        <v>NM_001035511</v>
      </c>
      <c r="IU74" s="68" t="str">
        <f t="shared" si="8"/>
        <v/>
      </c>
      <c r="IV74" s="69" t="str">
        <f t="shared" si="9"/>
        <v/>
      </c>
    </row>
    <row r="75" spans="11:256" ht="15" customHeight="1">
      <c r="K75" s="2" t="str">
        <f>'Gene Table'!A71</f>
        <v>F09</v>
      </c>
      <c r="L75" s="2" t="str">
        <f>'Gene Table'!C71</f>
        <v>NM_003000</v>
      </c>
      <c r="M75" s="68" t="e">
        <f>IF(ISNUMBER(Results!G71),LOG(Results!G71,2),NA())</f>
        <v>#N/A</v>
      </c>
      <c r="N75" s="69" t="e">
        <f>IF(ISNUMBER(Results!H71),Results!H71,NA())</f>
        <v>#N/A</v>
      </c>
      <c r="O75" s="2" t="str">
        <f>Results!J71</f>
        <v>Type 3</v>
      </c>
      <c r="P75" s="49"/>
      <c r="Q75" s="49"/>
      <c r="R75" s="49"/>
      <c r="IS75" s="2" t="str">
        <f>'Gene Table'!A71</f>
        <v>F09</v>
      </c>
      <c r="IT75" s="2" t="str">
        <f>'Gene Table'!C71</f>
        <v>NM_003000</v>
      </c>
      <c r="IU75" s="68" t="str">
        <f t="shared" si="8"/>
        <v/>
      </c>
      <c r="IV75" s="69" t="str">
        <f t="shared" si="9"/>
        <v/>
      </c>
    </row>
    <row r="76" spans="11:256" ht="15" customHeight="1">
      <c r="K76" s="2" t="str">
        <f>'Gene Table'!A72</f>
        <v>F10</v>
      </c>
      <c r="L76" s="2" t="str">
        <f>'Gene Table'!C72</f>
        <v>NM_002985</v>
      </c>
      <c r="M76" s="68" t="e">
        <f>IF(ISNUMBER(Results!G72),LOG(Results!G72,2),NA())</f>
        <v>#N/A</v>
      </c>
      <c r="N76" s="69" t="e">
        <f>IF(ISNUMBER(Results!H72),Results!H72,NA())</f>
        <v>#N/A</v>
      </c>
      <c r="O76" s="2" t="str">
        <f>Results!J72</f>
        <v>Type 3</v>
      </c>
      <c r="P76" s="49"/>
      <c r="Q76" s="49"/>
      <c r="R76" s="49"/>
      <c r="IS76" s="2" t="str">
        <f>'Gene Table'!A72</f>
        <v>F10</v>
      </c>
      <c r="IT76" s="2" t="str">
        <f>'Gene Table'!C72</f>
        <v>NM_002985</v>
      </c>
      <c r="IU76" s="68" t="str">
        <f t="shared" si="8"/>
        <v/>
      </c>
      <c r="IV76" s="69" t="str">
        <f t="shared" si="9"/>
        <v/>
      </c>
    </row>
    <row r="77" spans="11:256" ht="15" customHeight="1">
      <c r="K77" s="2" t="str">
        <f>'Gene Table'!A73</f>
        <v>F11</v>
      </c>
      <c r="L77" s="2" t="str">
        <f>'Gene Table'!C73</f>
        <v>NM_002966</v>
      </c>
      <c r="M77" s="68" t="e">
        <f>IF(ISNUMBER(Results!G73),LOG(Results!G73,2),NA())</f>
        <v>#N/A</v>
      </c>
      <c r="N77" s="69" t="e">
        <f>IF(ISNUMBER(Results!H73),Results!H73,NA())</f>
        <v>#N/A</v>
      </c>
      <c r="O77" s="2" t="str">
        <f>Results!J73</f>
        <v>Type 3</v>
      </c>
      <c r="P77" s="49"/>
      <c r="Q77" s="49"/>
      <c r="R77" s="49"/>
      <c r="IS77" s="2" t="str">
        <f>'Gene Table'!A73</f>
        <v>F11</v>
      </c>
      <c r="IT77" s="2" t="str">
        <f>'Gene Table'!C73</f>
        <v>NM_002966</v>
      </c>
      <c r="IU77" s="68" t="str">
        <f t="shared" si="8"/>
        <v/>
      </c>
      <c r="IV77" s="69" t="str">
        <f t="shared" si="9"/>
        <v/>
      </c>
    </row>
    <row r="78" spans="11:256" ht="15" customHeight="1">
      <c r="K78" s="2" t="str">
        <f>'Gene Table'!A74</f>
        <v>F12</v>
      </c>
      <c r="L78" s="2" t="str">
        <f>'Gene Table'!C74</f>
        <v>NM_000657</v>
      </c>
      <c r="M78" s="68" t="e">
        <f>IF(ISNUMBER(Results!G74),LOG(Results!G74,2),NA())</f>
        <v>#N/A</v>
      </c>
      <c r="N78" s="69" t="e">
        <f>IF(ISNUMBER(Results!H74),Results!H74,NA())</f>
        <v>#N/A</v>
      </c>
      <c r="O78" s="2" t="str">
        <f>Results!J74</f>
        <v>Type 3</v>
      </c>
      <c r="P78" s="49"/>
      <c r="Q78" s="49"/>
      <c r="R78" s="49"/>
      <c r="IS78" s="2" t="str">
        <f>'Gene Table'!A74</f>
        <v>F12</v>
      </c>
      <c r="IT78" s="2" t="str">
        <f>'Gene Table'!C74</f>
        <v>NM_000657</v>
      </c>
      <c r="IU78" s="68" t="str">
        <f t="shared" si="8"/>
        <v/>
      </c>
      <c r="IV78" s="69" t="str">
        <f t="shared" si="9"/>
        <v/>
      </c>
    </row>
    <row r="79" spans="11:256" ht="15" customHeight="1">
      <c r="K79" s="2" t="str">
        <f>'Gene Table'!A75</f>
        <v>G01</v>
      </c>
      <c r="L79" s="2" t="str">
        <f>'Gene Table'!C75</f>
        <v>NM_002890</v>
      </c>
      <c r="M79" s="68" t="e">
        <f>IF(ISNUMBER(Results!G75),LOG(Results!G75,2),NA())</f>
        <v>#N/A</v>
      </c>
      <c r="N79" s="69" t="e">
        <f>IF(ISNUMBER(Results!H75),Results!H75,NA())</f>
        <v>#N/A</v>
      </c>
      <c r="O79" s="2" t="str">
        <f>Results!J75</f>
        <v>Type 3</v>
      </c>
      <c r="P79" s="49"/>
      <c r="Q79" s="49"/>
      <c r="R79" s="49"/>
      <c r="IS79" s="2" t="str">
        <f>'Gene Table'!A75</f>
        <v>G01</v>
      </c>
      <c r="IT79" s="2" t="str">
        <f>'Gene Table'!C75</f>
        <v>NM_002890</v>
      </c>
      <c r="IU79" s="68" t="str">
        <f aca="true" t="shared" si="10" ref="IU79:IU90">IF(ISNUMBER(M79),M79,"")</f>
        <v/>
      </c>
      <c r="IV79" s="69" t="str">
        <f aca="true" t="shared" si="11" ref="IV79:IV90">IF(ISNUMBER(N79),N79,"")</f>
        <v/>
      </c>
    </row>
    <row r="80" spans="11:256" ht="15" customHeight="1">
      <c r="K80" s="2" t="str">
        <f>'Gene Table'!A76</f>
        <v>G02</v>
      </c>
      <c r="L80" s="2" t="str">
        <f>'Gene Table'!C76</f>
        <v>NM_001010935</v>
      </c>
      <c r="M80" s="68" t="e">
        <f>IF(ISNUMBER(Results!G76),LOG(Results!G76,2),NA())</f>
        <v>#N/A</v>
      </c>
      <c r="N80" s="69" t="e">
        <f>IF(ISNUMBER(Results!H76),Results!H76,NA())</f>
        <v>#N/A</v>
      </c>
      <c r="O80" s="2" t="str">
        <f>Results!J76</f>
        <v>Type 3</v>
      </c>
      <c r="P80" s="49"/>
      <c r="Q80" s="49"/>
      <c r="R80" s="49"/>
      <c r="IS80" s="2" t="str">
        <f>'Gene Table'!A76</f>
        <v>G02</v>
      </c>
      <c r="IT80" s="2" t="str">
        <f>'Gene Table'!C76</f>
        <v>NM_001010935</v>
      </c>
      <c r="IU80" s="68" t="str">
        <f t="shared" si="10"/>
        <v/>
      </c>
      <c r="IV80" s="69" t="str">
        <f t="shared" si="11"/>
        <v/>
      </c>
    </row>
    <row r="81" spans="11:256" ht="15" customHeight="1">
      <c r="K81" s="2" t="str">
        <f>'Gene Table'!A77</f>
        <v>G03</v>
      </c>
      <c r="L81" s="2" t="str">
        <f>'Gene Table'!C77</f>
        <v>NM_134424</v>
      </c>
      <c r="M81" s="68" t="e">
        <f>IF(ISNUMBER(Results!G77),LOG(Results!G77,2),NA())</f>
        <v>#N/A</v>
      </c>
      <c r="N81" s="69" t="e">
        <f>IF(ISNUMBER(Results!H77),Results!H77,NA())</f>
        <v>#N/A</v>
      </c>
      <c r="O81" s="2" t="str">
        <f>Results!J77</f>
        <v>Type 3</v>
      </c>
      <c r="P81" s="49"/>
      <c r="Q81" s="49"/>
      <c r="R81" s="49"/>
      <c r="IS81" s="2" t="str">
        <f>'Gene Table'!A77</f>
        <v>G03</v>
      </c>
      <c r="IT81" s="2" t="str">
        <f>'Gene Table'!C77</f>
        <v>NM_134424</v>
      </c>
      <c r="IU81" s="68" t="str">
        <f t="shared" si="10"/>
        <v/>
      </c>
      <c r="IV81" s="69" t="str">
        <f t="shared" si="11"/>
        <v/>
      </c>
    </row>
    <row r="82" spans="11:256" ht="15" customHeight="1">
      <c r="K82" s="2" t="str">
        <f>'Gene Table'!A78</f>
        <v>G04</v>
      </c>
      <c r="L82" s="2" t="str">
        <f>'Gene Table'!C78</f>
        <v>NM_002820</v>
      </c>
      <c r="M82" s="68" t="e">
        <f>IF(ISNUMBER(Results!G78),LOG(Results!G78,2),NA())</f>
        <v>#N/A</v>
      </c>
      <c r="N82" s="69" t="e">
        <f>IF(ISNUMBER(Results!H78),Results!H78,NA())</f>
        <v>#N/A</v>
      </c>
      <c r="O82" s="2" t="str">
        <f>Results!J78</f>
        <v>Type 3</v>
      </c>
      <c r="P82" s="49"/>
      <c r="Q82" s="49"/>
      <c r="R82" s="49"/>
      <c r="IS82" s="2" t="str">
        <f>'Gene Table'!A78</f>
        <v>G04</v>
      </c>
      <c r="IT82" s="2" t="str">
        <f>'Gene Table'!C78</f>
        <v>NM_002820</v>
      </c>
      <c r="IU82" s="68" t="str">
        <f t="shared" si="10"/>
        <v/>
      </c>
      <c r="IV82" s="69" t="str">
        <f t="shared" si="11"/>
        <v/>
      </c>
    </row>
    <row r="83" spans="11:256" ht="15" customHeight="1">
      <c r="K83" s="2" t="str">
        <f>'Gene Table'!A79</f>
        <v>G05</v>
      </c>
      <c r="L83" s="2" t="str">
        <f>'Gene Table'!C79</f>
        <v>NM_004322</v>
      </c>
      <c r="M83" s="68" t="e">
        <f>IF(ISNUMBER(Results!G79),LOG(Results!G79,2),NA())</f>
        <v>#N/A</v>
      </c>
      <c r="N83" s="69" t="e">
        <f>IF(ISNUMBER(Results!H79),Results!H79,NA())</f>
        <v>#N/A</v>
      </c>
      <c r="O83" s="2" t="str">
        <f>Results!J79</f>
        <v>Type 3</v>
      </c>
      <c r="P83" s="49"/>
      <c r="Q83" s="49"/>
      <c r="R83" s="49"/>
      <c r="IS83" s="2" t="str">
        <f>'Gene Table'!A79</f>
        <v>G05</v>
      </c>
      <c r="IT83" s="2" t="str">
        <f>'Gene Table'!C79</f>
        <v>NM_004322</v>
      </c>
      <c r="IU83" s="68" t="str">
        <f t="shared" si="10"/>
        <v/>
      </c>
      <c r="IV83" s="69" t="str">
        <f t="shared" si="11"/>
        <v/>
      </c>
    </row>
    <row r="84" spans="11:256" ht="15" customHeight="1">
      <c r="K84" s="2" t="str">
        <f>'Gene Table'!A80</f>
        <v>G06</v>
      </c>
      <c r="L84" s="2" t="str">
        <f>'Gene Table'!C80</f>
        <v>NM_000314</v>
      </c>
      <c r="M84" s="68" t="e">
        <f>IF(ISNUMBER(Results!G80),LOG(Results!G80,2),NA())</f>
        <v>#N/A</v>
      </c>
      <c r="N84" s="69" t="e">
        <f>IF(ISNUMBER(Results!H80),Results!H80,NA())</f>
        <v>#N/A</v>
      </c>
      <c r="O84" s="2" t="str">
        <f>Results!J80</f>
        <v>Type 3</v>
      </c>
      <c r="P84" s="49"/>
      <c r="Q84" s="49"/>
      <c r="R84" s="49"/>
      <c r="IS84" s="2" t="str">
        <f>'Gene Table'!A80</f>
        <v>G06</v>
      </c>
      <c r="IT84" s="2" t="str">
        <f>'Gene Table'!C80</f>
        <v>NM_000314</v>
      </c>
      <c r="IU84" s="68" t="str">
        <f t="shared" si="10"/>
        <v/>
      </c>
      <c r="IV84" s="69" t="str">
        <f t="shared" si="11"/>
        <v/>
      </c>
    </row>
    <row r="85" spans="11:256" ht="15" customHeight="1">
      <c r="K85" s="2" t="str">
        <f>'Gene Table'!A81</f>
        <v>G07</v>
      </c>
      <c r="L85" s="2" t="str">
        <f>'Gene Table'!C81</f>
        <v>NM_000264</v>
      </c>
      <c r="M85" s="68" t="e">
        <f>IF(ISNUMBER(Results!G81),LOG(Results!G81,2),NA())</f>
        <v>#N/A</v>
      </c>
      <c r="N85" s="69" t="e">
        <f>IF(ISNUMBER(Results!H81),Results!H81,NA())</f>
        <v>#N/A</v>
      </c>
      <c r="O85" s="2" t="str">
        <f>Results!J81</f>
        <v>Type 3</v>
      </c>
      <c r="P85" s="49"/>
      <c r="Q85" s="49"/>
      <c r="R85" s="49"/>
      <c r="IS85" s="2" t="str">
        <f>'Gene Table'!A81</f>
        <v>G07</v>
      </c>
      <c r="IT85" s="2" t="str">
        <f>'Gene Table'!C81</f>
        <v>NM_000264</v>
      </c>
      <c r="IU85" s="68" t="str">
        <f t="shared" si="10"/>
        <v/>
      </c>
      <c r="IV85" s="69" t="str">
        <f t="shared" si="11"/>
        <v/>
      </c>
    </row>
    <row r="86" spans="11:256" ht="15" customHeight="1">
      <c r="K86" s="2" t="str">
        <f>'Gene Table'!A82</f>
        <v>G08</v>
      </c>
      <c r="L86" s="2" t="str">
        <f>'Gene Table'!C82</f>
        <v>NM_002745</v>
      </c>
      <c r="M86" s="68" t="e">
        <f>IF(ISNUMBER(Results!G82),LOG(Results!G82,2),NA())</f>
        <v>#N/A</v>
      </c>
      <c r="N86" s="69" t="e">
        <f>IF(ISNUMBER(Results!H82),Results!H82,NA())</f>
        <v>#N/A</v>
      </c>
      <c r="O86" s="2" t="str">
        <f>Results!J82</f>
        <v>Type 3</v>
      </c>
      <c r="P86" s="49"/>
      <c r="Q86" s="49"/>
      <c r="R86" s="49"/>
      <c r="IS86" s="2" t="str">
        <f>'Gene Table'!A82</f>
        <v>G08</v>
      </c>
      <c r="IT86" s="2" t="str">
        <f>'Gene Table'!C82</f>
        <v>NM_002745</v>
      </c>
      <c r="IU86" s="68" t="str">
        <f t="shared" si="10"/>
        <v/>
      </c>
      <c r="IV86" s="69" t="str">
        <f t="shared" si="11"/>
        <v/>
      </c>
    </row>
    <row r="87" spans="11:256" ht="15" customHeight="1">
      <c r="K87" s="2" t="str">
        <f>'Gene Table'!A83</f>
        <v>G09</v>
      </c>
      <c r="L87" s="2" t="str">
        <f>'Gene Table'!C83</f>
        <v>NM_018371</v>
      </c>
      <c r="M87" s="68" t="e">
        <f>IF(ISNUMBER(Results!G83),LOG(Results!G83,2),NA())</f>
        <v>#N/A</v>
      </c>
      <c r="N87" s="69" t="e">
        <f>IF(ISNUMBER(Results!H83),Results!H83,NA())</f>
        <v>#N/A</v>
      </c>
      <c r="O87" s="2" t="str">
        <f>Results!J83</f>
        <v>Type 3</v>
      </c>
      <c r="P87" s="49"/>
      <c r="Q87" s="49"/>
      <c r="R87" s="49"/>
      <c r="IS87" s="2" t="str">
        <f>'Gene Table'!A83</f>
        <v>G09</v>
      </c>
      <c r="IT87" s="2" t="str">
        <f>'Gene Table'!C83</f>
        <v>NM_018371</v>
      </c>
      <c r="IU87" s="68" t="str">
        <f t="shared" si="10"/>
        <v/>
      </c>
      <c r="IV87" s="69" t="str">
        <f t="shared" si="11"/>
        <v/>
      </c>
    </row>
    <row r="88" spans="11:256" ht="15" customHeight="1">
      <c r="K88" s="2" t="str">
        <f>'Gene Table'!A84</f>
        <v>G10</v>
      </c>
      <c r="L88" s="2" t="str">
        <f>'Gene Table'!C84</f>
        <v>NM_002734</v>
      </c>
      <c r="M88" s="68" t="e">
        <f>IF(ISNUMBER(Results!G84),LOG(Results!G84,2),NA())</f>
        <v>#N/A</v>
      </c>
      <c r="N88" s="69" t="e">
        <f>IF(ISNUMBER(Results!H84),Results!H84,NA())</f>
        <v>#N/A</v>
      </c>
      <c r="O88" s="2" t="str">
        <f>Results!J84</f>
        <v>Type 3</v>
      </c>
      <c r="P88" s="49"/>
      <c r="Q88" s="49"/>
      <c r="R88" s="49"/>
      <c r="IS88" s="2" t="str">
        <f>'Gene Table'!A84</f>
        <v>G10</v>
      </c>
      <c r="IT88" s="2" t="str">
        <f>'Gene Table'!C84</f>
        <v>NM_002734</v>
      </c>
      <c r="IU88" s="68" t="str">
        <f t="shared" si="10"/>
        <v/>
      </c>
      <c r="IV88" s="69" t="str">
        <f t="shared" si="11"/>
        <v/>
      </c>
    </row>
    <row r="89" spans="11:256" ht="15" customHeight="1">
      <c r="K89" s="2" t="str">
        <f>'Gene Table'!A85</f>
        <v>G11</v>
      </c>
      <c r="L89" s="2" t="str">
        <f>'Gene Table'!C85</f>
        <v>NM_005037</v>
      </c>
      <c r="M89" s="68" t="e">
        <f>IF(ISNUMBER(Results!G85),LOG(Results!G85,2),NA())</f>
        <v>#N/A</v>
      </c>
      <c r="N89" s="69" t="e">
        <f>IF(ISNUMBER(Results!H85),Results!H85,NA())</f>
        <v>#N/A</v>
      </c>
      <c r="O89" s="2" t="str">
        <f>Results!J85</f>
        <v>Type 3</v>
      </c>
      <c r="P89" s="49"/>
      <c r="Q89" s="49"/>
      <c r="R89" s="49"/>
      <c r="IS89" s="2" t="str">
        <f>'Gene Table'!A85</f>
        <v>G11</v>
      </c>
      <c r="IT89" s="2" t="str">
        <f>'Gene Table'!C85</f>
        <v>NM_005037</v>
      </c>
      <c r="IU89" s="68" t="str">
        <f t="shared" si="10"/>
        <v/>
      </c>
      <c r="IV89" s="69" t="str">
        <f t="shared" si="11"/>
        <v/>
      </c>
    </row>
    <row r="90" spans="11:256" ht="15" customHeight="1">
      <c r="K90" s="2" t="str">
        <f>'Gene Table'!A86</f>
        <v>G12</v>
      </c>
      <c r="L90" s="2" t="str">
        <f>'Gene Table'!C86</f>
        <v>NM_000535</v>
      </c>
      <c r="M90" s="68" t="e">
        <f>IF(ISNUMBER(Results!G86),LOG(Results!G86,2),NA())</f>
        <v>#N/A</v>
      </c>
      <c r="N90" s="69" t="e">
        <f>IF(ISNUMBER(Results!H86),Results!H86,NA())</f>
        <v>#N/A</v>
      </c>
      <c r="O90" s="2" t="str">
        <f>Results!J86</f>
        <v>Type 3</v>
      </c>
      <c r="P90" s="49"/>
      <c r="Q90" s="49"/>
      <c r="R90" s="49"/>
      <c r="IS90" s="2" t="str">
        <f>'Gene Table'!A86</f>
        <v>G12</v>
      </c>
      <c r="IT90" s="2" t="str">
        <f>'Gene Table'!C86</f>
        <v>NM_000535</v>
      </c>
      <c r="IU90" s="68" t="str">
        <f t="shared" si="10"/>
        <v/>
      </c>
      <c r="IV90" s="69"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A13" sqref="A1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451</v>
      </c>
      <c r="D1" s="5"/>
      <c r="E1" s="5"/>
      <c r="F1" s="5"/>
      <c r="G1" s="5"/>
      <c r="H1" s="5"/>
      <c r="I1" s="5"/>
      <c r="J1" s="5"/>
      <c r="K1" s="5"/>
      <c r="L1" s="13"/>
      <c r="M1" s="14"/>
      <c r="N1" s="14"/>
      <c r="O1" s="4" t="s">
        <v>451</v>
      </c>
      <c r="P1" s="5"/>
      <c r="Q1" s="5"/>
      <c r="R1" s="5"/>
      <c r="S1" s="5"/>
      <c r="T1" s="5"/>
      <c r="U1" s="5"/>
      <c r="V1" s="5"/>
      <c r="W1" s="5"/>
      <c r="X1" s="13"/>
      <c r="Y1" s="19" t="s">
        <v>452</v>
      </c>
      <c r="Z1" s="20"/>
      <c r="AA1" s="20"/>
      <c r="AB1" s="20"/>
      <c r="AC1" s="20"/>
      <c r="AD1" s="20"/>
      <c r="AE1" s="20"/>
      <c r="AF1" s="20"/>
      <c r="AG1" s="20"/>
      <c r="AH1" s="20"/>
      <c r="AI1" s="20"/>
      <c r="AJ1" s="20"/>
      <c r="AK1" s="20"/>
      <c r="AL1" s="20"/>
      <c r="AM1" s="20"/>
      <c r="AN1" s="20"/>
      <c r="AO1" s="20"/>
      <c r="AP1" s="20"/>
      <c r="AQ1" s="20"/>
      <c r="AR1" s="40"/>
      <c r="AS1" s="2"/>
      <c r="AT1" s="3"/>
      <c r="AU1" s="4" t="s">
        <v>453</v>
      </c>
      <c r="AV1" s="5"/>
      <c r="AW1" s="5"/>
      <c r="AX1" s="5"/>
      <c r="AY1" s="5"/>
      <c r="AZ1" s="5"/>
      <c r="BA1" s="5"/>
      <c r="BB1" s="5"/>
      <c r="BC1" s="5"/>
      <c r="BD1" s="5"/>
      <c r="BE1" s="5"/>
      <c r="BF1" s="5"/>
      <c r="BG1" s="5"/>
      <c r="BH1" s="5"/>
      <c r="BI1" s="5"/>
      <c r="BJ1" s="5"/>
      <c r="BK1" s="5"/>
      <c r="BL1" s="5"/>
      <c r="BM1" s="5"/>
      <c r="BN1" s="13"/>
      <c r="BO1" s="4" t="s">
        <v>454</v>
      </c>
      <c r="BP1" s="13"/>
      <c r="BQ1" s="2"/>
      <c r="BR1" s="3"/>
      <c r="BS1" s="4" t="s">
        <v>455</v>
      </c>
      <c r="BT1" s="5"/>
      <c r="BU1" s="5"/>
      <c r="BV1" s="5"/>
      <c r="BW1" s="5"/>
      <c r="BX1" s="5"/>
      <c r="BY1" s="5"/>
      <c r="BZ1" s="5"/>
      <c r="CA1" s="5"/>
      <c r="CB1" s="5"/>
      <c r="CC1" s="5"/>
      <c r="CD1" s="5"/>
      <c r="CE1" s="5"/>
      <c r="CF1" s="5"/>
      <c r="CG1" s="5"/>
      <c r="CH1" s="5"/>
      <c r="CI1" s="5"/>
      <c r="CJ1" s="5"/>
      <c r="CK1" s="5"/>
      <c r="CL1" s="13"/>
    </row>
    <row r="2" spans="1:90" ht="12.75">
      <c r="A2" s="6" t="s">
        <v>5</v>
      </c>
      <c r="B2" s="6" t="s">
        <v>376</v>
      </c>
      <c r="C2" s="7" t="str">
        <f>BO2</f>
        <v>Test Sample</v>
      </c>
      <c r="D2" s="7"/>
      <c r="E2" s="7"/>
      <c r="F2" s="7"/>
      <c r="G2" s="7"/>
      <c r="H2" s="7"/>
      <c r="I2" s="7"/>
      <c r="J2" s="7"/>
      <c r="K2" s="7"/>
      <c r="L2" s="7"/>
      <c r="M2" s="15" t="s">
        <v>6</v>
      </c>
      <c r="N2" s="6" t="s">
        <v>376</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376</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376</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381</v>
      </c>
      <c r="D3" s="10" t="s">
        <v>382</v>
      </c>
      <c r="E3" s="10" t="s">
        <v>383</v>
      </c>
      <c r="F3" s="10" t="s">
        <v>384</v>
      </c>
      <c r="G3" s="10" t="s">
        <v>385</v>
      </c>
      <c r="H3" s="10" t="s">
        <v>386</v>
      </c>
      <c r="I3" s="10" t="s">
        <v>387</v>
      </c>
      <c r="J3" s="10" t="s">
        <v>388</v>
      </c>
      <c r="K3" s="10" t="s">
        <v>389</v>
      </c>
      <c r="L3" s="10" t="s">
        <v>390</v>
      </c>
      <c r="M3" s="16"/>
      <c r="N3" s="9"/>
      <c r="O3" s="10" t="s">
        <v>381</v>
      </c>
      <c r="P3" s="10" t="s">
        <v>382</v>
      </c>
      <c r="Q3" s="10" t="s">
        <v>383</v>
      </c>
      <c r="R3" s="10" t="s">
        <v>384</v>
      </c>
      <c r="S3" s="10" t="s">
        <v>385</v>
      </c>
      <c r="T3" s="10" t="s">
        <v>386</v>
      </c>
      <c r="U3" s="10" t="s">
        <v>387</v>
      </c>
      <c r="V3" s="10" t="s">
        <v>388</v>
      </c>
      <c r="W3" s="10" t="s">
        <v>389</v>
      </c>
      <c r="X3" s="18" t="s">
        <v>390</v>
      </c>
      <c r="Y3" s="23" t="s">
        <v>381</v>
      </c>
      <c r="Z3" s="10" t="s">
        <v>382</v>
      </c>
      <c r="AA3" s="10" t="s">
        <v>383</v>
      </c>
      <c r="AB3" s="10" t="s">
        <v>384</v>
      </c>
      <c r="AC3" s="10" t="s">
        <v>385</v>
      </c>
      <c r="AD3" s="10" t="s">
        <v>386</v>
      </c>
      <c r="AE3" s="10" t="s">
        <v>387</v>
      </c>
      <c r="AF3" s="10" t="s">
        <v>388</v>
      </c>
      <c r="AG3" s="10" t="s">
        <v>389</v>
      </c>
      <c r="AH3" s="36" t="s">
        <v>390</v>
      </c>
      <c r="AI3" s="23" t="s">
        <v>381</v>
      </c>
      <c r="AJ3" s="10" t="s">
        <v>382</v>
      </c>
      <c r="AK3" s="10" t="s">
        <v>383</v>
      </c>
      <c r="AL3" s="10" t="s">
        <v>384</v>
      </c>
      <c r="AM3" s="10" t="s">
        <v>385</v>
      </c>
      <c r="AN3" s="10" t="s">
        <v>386</v>
      </c>
      <c r="AO3" s="10" t="s">
        <v>387</v>
      </c>
      <c r="AP3" s="10" t="s">
        <v>388</v>
      </c>
      <c r="AQ3" s="10" t="s">
        <v>389</v>
      </c>
      <c r="AR3" s="36" t="s">
        <v>390</v>
      </c>
      <c r="AS3" s="42"/>
      <c r="AT3" s="9"/>
      <c r="AU3" s="10" t="s">
        <v>381</v>
      </c>
      <c r="AV3" s="10" t="s">
        <v>382</v>
      </c>
      <c r="AW3" s="10" t="s">
        <v>383</v>
      </c>
      <c r="AX3" s="10" t="s">
        <v>384</v>
      </c>
      <c r="AY3" s="10" t="s">
        <v>385</v>
      </c>
      <c r="AZ3" s="10" t="s">
        <v>386</v>
      </c>
      <c r="BA3" s="10" t="s">
        <v>387</v>
      </c>
      <c r="BB3" s="10" t="s">
        <v>388</v>
      </c>
      <c r="BC3" s="10" t="s">
        <v>389</v>
      </c>
      <c r="BD3" s="10" t="s">
        <v>390</v>
      </c>
      <c r="BE3" s="10" t="s">
        <v>381</v>
      </c>
      <c r="BF3" s="10" t="s">
        <v>382</v>
      </c>
      <c r="BG3" s="10" t="s">
        <v>383</v>
      </c>
      <c r="BH3" s="10" t="s">
        <v>384</v>
      </c>
      <c r="BI3" s="10" t="s">
        <v>385</v>
      </c>
      <c r="BJ3" s="10" t="s">
        <v>386</v>
      </c>
      <c r="BK3" s="10" t="s">
        <v>387</v>
      </c>
      <c r="BL3" s="10" t="s">
        <v>388</v>
      </c>
      <c r="BM3" s="10" t="s">
        <v>389</v>
      </c>
      <c r="BN3" s="10" t="s">
        <v>390</v>
      </c>
      <c r="BO3" s="14"/>
      <c r="BP3" s="14"/>
      <c r="BQ3" s="42"/>
      <c r="BR3" s="9"/>
      <c r="BS3" s="10" t="s">
        <v>381</v>
      </c>
      <c r="BT3" s="10" t="s">
        <v>382</v>
      </c>
      <c r="BU3" s="10" t="s">
        <v>383</v>
      </c>
      <c r="BV3" s="10" t="s">
        <v>384</v>
      </c>
      <c r="BW3" s="10" t="s">
        <v>385</v>
      </c>
      <c r="BX3" s="10" t="s">
        <v>386</v>
      </c>
      <c r="BY3" s="10" t="s">
        <v>387</v>
      </c>
      <c r="BZ3" s="10" t="s">
        <v>388</v>
      </c>
      <c r="CA3" s="10" t="s">
        <v>389</v>
      </c>
      <c r="CB3" s="10" t="s">
        <v>390</v>
      </c>
      <c r="CC3" s="10" t="s">
        <v>381</v>
      </c>
      <c r="CD3" s="10" t="s">
        <v>382</v>
      </c>
      <c r="CE3" s="10" t="s">
        <v>383</v>
      </c>
      <c r="CF3" s="10" t="s">
        <v>384</v>
      </c>
      <c r="CG3" s="10" t="s">
        <v>385</v>
      </c>
      <c r="CH3" s="10" t="s">
        <v>386</v>
      </c>
      <c r="CI3" s="10" t="s">
        <v>387</v>
      </c>
      <c r="CJ3" s="10" t="s">
        <v>388</v>
      </c>
      <c r="CK3" s="10" t="s">
        <v>389</v>
      </c>
      <c r="CL3" s="10" t="s">
        <v>390</v>
      </c>
    </row>
    <row r="4" spans="1:90" ht="12" customHeight="1">
      <c r="A4" s="11" t="str">
        <f>'Gene Table'!C3</f>
        <v>NM_004333</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NM_004333</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NM_004333</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NM_004333</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BC004257</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BC004257</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BC004257</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BC004257</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12.75">
      <c r="A6" s="11" t="str">
        <f>'Gene Table'!C5</f>
        <v>NM_004327</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NM_004327</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NM_004327</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NM_004327</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NM_002524</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NM_002524</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NM_002524</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NM_002524</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NM_004985</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NM_004985</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NM_004985</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NM_004985</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NM_006218</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NM_006218</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NM_006218</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NM_006218</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NM_005343</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NM_005343</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NM_005343</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NM_005343</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NM_005432</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NM_005432</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NM_005432</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NM_005432</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NM_006297</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NM_006297</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NM_006297</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NM_006297</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12.75">
      <c r="A13" s="11" t="str">
        <f>'Gene Table'!C12</f>
        <v>NM_000546</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NM_000546</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NM_000546</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NM_000546</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25.5">
      <c r="A14" s="11" t="str">
        <f>'Gene Table'!C13</f>
        <v>NM_001014431</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NM_001014431</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NM_001014431</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NM_001014431</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BC008403</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BC008403</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BC008403</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BC008403</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NM_000369</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NM_000369</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NM_000369</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NM_000369</v>
      </c>
      <c r="BR16" s="44" t="s">
        <v>456</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NM_003317</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NM_003317</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NM_003317</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NM_003317</v>
      </c>
      <c r="BR17" s="44" t="s">
        <v>457</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NM_003250</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NM_003250</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NM_003250</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NM_003250</v>
      </c>
      <c r="BR18" s="44" t="s">
        <v>458</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NM_002843</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NM_002843</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NM_002843</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NM_002843</v>
      </c>
      <c r="BR19" s="44" t="s">
        <v>459</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NM_000249</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NM_000249</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NM_000249</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NM_000249</v>
      </c>
      <c r="BR20" s="44" t="s">
        <v>460</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NM_000015</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NM_000015</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NM_000015</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NM_000015</v>
      </c>
      <c r="BR21" s="44" t="s">
        <v>461</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NM_004473</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NM_004473</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NM_004473</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NM_004473</v>
      </c>
      <c r="BR22" s="44" t="s">
        <v>462</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NM_004832</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NM_004832</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NM_004832</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NM_004832</v>
      </c>
      <c r="BR23" s="44" t="s">
        <v>463</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NM_005436</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NM_005436</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464</v>
      </c>
      <c r="Z24" s="28"/>
      <c r="AA24" s="28"/>
      <c r="AB24" s="28"/>
      <c r="AC24" s="28"/>
      <c r="AD24" s="28"/>
      <c r="AE24" s="28"/>
      <c r="AF24" s="28"/>
      <c r="AG24" s="28"/>
      <c r="AH24" s="28"/>
      <c r="AI24" s="28"/>
      <c r="AJ24" s="28"/>
      <c r="AK24" s="28"/>
      <c r="AL24" s="28"/>
      <c r="AM24" s="28"/>
      <c r="AN24" s="28"/>
      <c r="AO24" s="28"/>
      <c r="AP24" s="28"/>
      <c r="AQ24" s="28"/>
      <c r="AR24" s="28"/>
      <c r="AS24" s="43" t="str">
        <f t="shared" si="21"/>
        <v>NM_005436</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NM_005436</v>
      </c>
      <c r="BR24" s="44" t="s">
        <v>465</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NM_003401</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NM_003401</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466</v>
      </c>
      <c r="Z25" s="30"/>
      <c r="AA25" s="30"/>
      <c r="AB25" s="30"/>
      <c r="AC25" s="30"/>
      <c r="AD25" s="30"/>
      <c r="AE25" s="30"/>
      <c r="AF25" s="30"/>
      <c r="AG25" s="30"/>
      <c r="AH25" s="39"/>
      <c r="AI25" s="29" t="s">
        <v>466</v>
      </c>
      <c r="AJ25" s="30"/>
      <c r="AK25" s="30"/>
      <c r="AL25" s="30"/>
      <c r="AM25" s="30"/>
      <c r="AN25" s="30"/>
      <c r="AO25" s="30"/>
      <c r="AP25" s="30"/>
      <c r="AQ25" s="30"/>
      <c r="AR25" s="39"/>
      <c r="AS25" s="43" t="str">
        <f t="shared" si="21"/>
        <v>NM_003401</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NM_003401</v>
      </c>
      <c r="BR25" s="44" t="s">
        <v>467</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26.25">
      <c r="A26" s="11" t="str">
        <f>'Gene Table'!C25</f>
        <v>NM_001025366</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NM_001025366</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NM_001025366</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NM_001025366</v>
      </c>
      <c r="BR26" s="44" t="s">
        <v>468</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12.75">
      <c r="A27" s="11" t="str">
        <f>'Gene Table'!C26</f>
        <v>NM_003235</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NM_003235</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NM_003235</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NM_003235</v>
      </c>
      <c r="BR27" s="44" t="s">
        <v>469</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NM_002880</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NM_002880</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NM_002880</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NM_002880</v>
      </c>
      <c r="BR28" s="44" t="s">
        <v>470</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25.5">
      <c r="A29" s="11" t="str">
        <f>'Gene Table'!C28</f>
        <v>NM_001007792</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NM_001007792</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NM_001007792</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NM_001007792</v>
      </c>
      <c r="BR29" s="44" t="s">
        <v>471</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12.75">
      <c r="A30" s="11" t="str">
        <f>'Gene Table'!C29</f>
        <v>NM_002467</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NM_002467</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NM_002467</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NM_002467</v>
      </c>
      <c r="BR30" s="44" t="s">
        <v>472</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NM_002439</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NM_002439</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NM_002439</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NM_002439</v>
      </c>
      <c r="BR31" s="44" t="s">
        <v>473</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NM_002312</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NM_002312</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NM_002312</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NM_002312</v>
      </c>
      <c r="BR32" s="44" t="s">
        <v>474</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NM_002075</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NM_002075</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NM_002075</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NM_002075</v>
      </c>
      <c r="BR33" s="44" t="s">
        <v>475</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NM_005228</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NM_005228</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NM_005228</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NM_005228</v>
      </c>
      <c r="BR34" s="44" t="s">
        <v>476</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NM_000499</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NM_000499</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NM_000499</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NM_000499</v>
      </c>
      <c r="BR35" s="44" t="s">
        <v>477</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NM_003002</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NM_003002</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NM_003002</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NM_003002</v>
      </c>
      <c r="BR36" s="44" t="s">
        <v>478</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12.75">
      <c r="A37" s="11" t="str">
        <f>'Gene Table'!C36</f>
        <v>NM_005264</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NM_005264</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NM_005264</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NM_005264</v>
      </c>
      <c r="BR37" s="44" t="s">
        <v>479</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12.75">
      <c r="A38" s="11" t="str">
        <f>'Gene Table'!C37</f>
        <v>BC015035</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BC015035</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BC015035</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BC015035</v>
      </c>
      <c r="BR38" s="44" t="s">
        <v>480</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NM_175940</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NM_175940</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NM_175940</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NM_175940</v>
      </c>
      <c r="BR39" s="44" t="s">
        <v>481</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12.75">
      <c r="A40" s="11" t="str">
        <f>'Gene Table'!C39</f>
        <v>NM_005121</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NM_005121</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NM_005121</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NM_005121</v>
      </c>
      <c r="BR40" s="44" t="s">
        <v>482</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NM_170751</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NM_170751</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NM_170751</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NM_170751</v>
      </c>
      <c r="BR41" s="44" t="s">
        <v>483</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NM_004239</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NM_004239</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NM_004239</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NM_004239</v>
      </c>
      <c r="BR42" s="44" t="s">
        <v>484</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NM_004238</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NM_004238</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NM_004238</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NM_004238</v>
      </c>
      <c r="BR43" s="44" t="s">
        <v>485</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NM_004760</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NM_004760</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NM_004760</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NM_004760</v>
      </c>
      <c r="BR44" s="44" t="s">
        <v>486</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12.75">
      <c r="A45" s="11" t="str">
        <f>'Gene Table'!C44</f>
        <v>NM_004226</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NM_004226</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NM_004226</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NM_004226</v>
      </c>
      <c r="BR45" s="44" t="s">
        <v>487</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NM_003977</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NM_003977</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NM_003977</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NM_003977</v>
      </c>
      <c r="BR46" s="44" t="s">
        <v>488</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NM_032119</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NM_032119</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NM_032119</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NM_032119</v>
      </c>
      <c r="BR47" s="44" t="s">
        <v>489</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NM_005437</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NM_005437</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NM_005437</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NM_005437</v>
      </c>
      <c r="BR48" s="44" t="s">
        <v>490</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NM_001008540</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NM_001008540</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NM_001008540</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NM_001008540</v>
      </c>
      <c r="BR49" s="44" t="s">
        <v>491</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12.75">
      <c r="A50" s="11" t="str">
        <f>'Gene Table'!C49</f>
        <v>NM_003466</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NM_003466</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NM_003466</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NM_003466</v>
      </c>
      <c r="BR50" s="44" t="s">
        <v>492</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NM_006301</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NM_006301</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NM_006301</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NM_006301</v>
      </c>
      <c r="BR51" s="44" t="s">
        <v>493</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12.75">
      <c r="A52" s="11" t="str">
        <f>'Gene Table'!C51</f>
        <v>NM_021141</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NM_021141</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NM_021141</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NM_021141</v>
      </c>
      <c r="BR52" s="44" t="s">
        <v>494</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NM_005431</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NM_005431</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NM_005431</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NM_005431</v>
      </c>
      <c r="BR53" s="44" t="s">
        <v>495</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NM_000378</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NM_000378</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NM_000378</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NM_000378</v>
      </c>
      <c r="BR54" s="44" t="s">
        <v>496</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12.75">
      <c r="A55" s="11" t="str">
        <f>'Gene Table'!C54</f>
        <v>NM_000552</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NM_000552</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NM_000552</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NM_000552</v>
      </c>
      <c r="BR55" s="44" t="s">
        <v>497</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NM_000638</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NM_000638</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NM_000638</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NM_000638</v>
      </c>
      <c r="BR56" s="44" t="s">
        <v>498</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NM_000376</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NM_000376</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NM_000376</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NM_000376</v>
      </c>
      <c r="BR57" s="44" t="s">
        <v>499</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12.75">
      <c r="A58" s="11" t="str">
        <f>'Gene Table'!C57</f>
        <v>NM_021833</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NM_021833</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NM_021833</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NM_021833</v>
      </c>
      <c r="BR58" s="44" t="s">
        <v>500</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NM_003331</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NM_003331</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NM_003331</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NM_003331</v>
      </c>
      <c r="BR59" s="44" t="s">
        <v>501</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NM_004620</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NM_004620</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NM_004620</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NM_004620</v>
      </c>
      <c r="BR60" s="44" t="s">
        <v>502</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NM_000547</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NM_000547</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NM_000547</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NM_000547</v>
      </c>
      <c r="BR61" s="44" t="s">
        <v>503</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12.75">
      <c r="A62" s="11" t="str">
        <f>'Gene Table'!C61</f>
        <v>NM_003205</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NM_003205</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NM_003205</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NM_003205</v>
      </c>
      <c r="BR62" s="44" t="s">
        <v>504</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NM_003198</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NM_003198</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NM_003198</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NM_003198</v>
      </c>
      <c r="BR63" s="44" t="s">
        <v>505</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NM_003150</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NM_003150</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NM_003150</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NM_003150</v>
      </c>
      <c r="BR64" s="44" t="s">
        <v>506</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NM_005419</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NM_005419</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NM_005419</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NM_005419</v>
      </c>
      <c r="BR65" s="44" t="s">
        <v>507</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NM_007315</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NM_007315</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NM_007315</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NM_007315</v>
      </c>
      <c r="BR66" s="44" t="s">
        <v>508</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NM_005417</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NM_005417</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NM_005417</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NM_005417</v>
      </c>
      <c r="BR67" s="44" t="s">
        <v>509</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NM_005631</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NM_005631</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NM_005631</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NM_005631</v>
      </c>
      <c r="BR68" s="44" t="s">
        <v>510</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NM_005067</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NM_005067</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NM_005067</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NM_005067</v>
      </c>
      <c r="BR69" s="44" t="s">
        <v>511</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NM_005065</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NM_005065</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NM_005065</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NM_005065</v>
      </c>
      <c r="BR70" s="44" t="s">
        <v>512</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25.5">
      <c r="A71" s="11" t="str">
        <f>'Gene Table'!C70</f>
        <v>NM_001035511</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NM_001035511</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NM_001035511</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NM_001035511</v>
      </c>
      <c r="BR71" s="44" t="s">
        <v>513</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12.75">
      <c r="A72" s="11" t="str">
        <f>'Gene Table'!C71</f>
        <v>NM_003000</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NM_003000</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NM_003000</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NM_003000</v>
      </c>
      <c r="BR72" s="44" t="s">
        <v>514</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NM_002985</v>
      </c>
      <c r="B73" s="11" t="s">
        <v>283</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NM_002985</v>
      </c>
      <c r="N73" s="12" t="s">
        <v>283</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NM_002985</v>
      </c>
      <c r="AT73" s="44" t="s">
        <v>283</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NM_002985</v>
      </c>
      <c r="BR73" s="44" t="s">
        <v>515</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NM_002966</v>
      </c>
      <c r="B74" s="11" t="s">
        <v>287</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NM_002966</v>
      </c>
      <c r="N74" s="12" t="s">
        <v>287</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NM_002966</v>
      </c>
      <c r="AT74" s="44" t="s">
        <v>287</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NM_002966</v>
      </c>
      <c r="BR74" s="44" t="s">
        <v>516</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12.75">
      <c r="A75" s="11" t="str">
        <f>'Gene Table'!C74</f>
        <v>NM_000657</v>
      </c>
      <c r="B75" s="11" t="s">
        <v>291</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NM_000657</v>
      </c>
      <c r="N75" s="12" t="s">
        <v>291</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NM_000657</v>
      </c>
      <c r="AT75" s="44" t="s">
        <v>291</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NM_000657</v>
      </c>
      <c r="BR75" s="44" t="s">
        <v>517</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NM_002890</v>
      </c>
      <c r="B76" s="11" t="s">
        <v>295</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NM_002890</v>
      </c>
      <c r="N76" s="12" t="s">
        <v>295</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NM_002890</v>
      </c>
      <c r="AT76" s="44" t="s">
        <v>295</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NM_002890</v>
      </c>
      <c r="BR76" s="44" t="s">
        <v>518</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25.5">
      <c r="A77" s="11" t="str">
        <f>'Gene Table'!C76</f>
        <v>NM_001010935</v>
      </c>
      <c r="B77" s="11" t="s">
        <v>299</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NM_001010935</v>
      </c>
      <c r="N77" s="12" t="s">
        <v>299</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NM_001010935</v>
      </c>
      <c r="AT77" s="44" t="s">
        <v>299</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NM_001010935</v>
      </c>
      <c r="BR77" s="44" t="s">
        <v>519</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NM_134424</v>
      </c>
      <c r="B78" s="11" t="s">
        <v>303</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NM_134424</v>
      </c>
      <c r="N78" s="12" t="s">
        <v>303</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NM_134424</v>
      </c>
      <c r="AT78" s="44" t="s">
        <v>303</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NM_134424</v>
      </c>
      <c r="BR78" s="44" t="s">
        <v>520</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NM_002820</v>
      </c>
      <c r="B79" s="11" t="s">
        <v>307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NM_002820</v>
      </c>
      <c r="N79" s="12" t="s">
        <v>307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NM_002820</v>
      </c>
      <c r="AT79" s="44" t="s">
        <v>307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NM_002820</v>
      </c>
      <c r="BR79" s="44" t="s">
        <v>521</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NM_004322</v>
      </c>
      <c r="B80" s="11" t="s">
        <v>311</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NM_004322</v>
      </c>
      <c r="N80" s="12" t="s">
        <v>311</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NM_004322</v>
      </c>
      <c r="AT80" s="44" t="s">
        <v>311</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NM_004322</v>
      </c>
      <c r="BR80" s="44" t="s">
        <v>522</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12.75">
      <c r="A81" s="11" t="str">
        <f>'Gene Table'!C80</f>
        <v>NM_000314</v>
      </c>
      <c r="B81" s="11" t="s">
        <v>315</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NM_000314</v>
      </c>
      <c r="N81" s="12" t="s">
        <v>315</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NM_000314</v>
      </c>
      <c r="AT81" s="44" t="s">
        <v>315</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NM_000314</v>
      </c>
      <c r="BR81" s="44" t="s">
        <v>523</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12.75">
      <c r="A82" s="11" t="str">
        <f>'Gene Table'!C81</f>
        <v>NM_000264</v>
      </c>
      <c r="B82" s="11" t="s">
        <v>319</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NM_000264</v>
      </c>
      <c r="N82" s="12" t="s">
        <v>319</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NM_000264</v>
      </c>
      <c r="AT82" s="44" t="s">
        <v>319</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NM_000264</v>
      </c>
      <c r="BR82" s="44" t="s">
        <v>524</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NM_002745</v>
      </c>
      <c r="B83" s="11" t="s">
        <v>323</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NM_002745</v>
      </c>
      <c r="N83" s="12" t="s">
        <v>323</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NM_002745</v>
      </c>
      <c r="AT83" s="44" t="s">
        <v>323</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NM_002745</v>
      </c>
      <c r="BR83" s="44" t="s">
        <v>525</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NM_018371</v>
      </c>
      <c r="B84" s="11" t="s">
        <v>327</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NM_018371</v>
      </c>
      <c r="N84" s="12" t="s">
        <v>327</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NM_018371</v>
      </c>
      <c r="AT84" s="44" t="s">
        <v>327</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NM_018371</v>
      </c>
      <c r="BR84" s="44" t="s">
        <v>526</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NM_002734</v>
      </c>
      <c r="B85" s="11" t="s">
        <v>331</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NM_002734</v>
      </c>
      <c r="N85" s="12" t="s">
        <v>331</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NM_002734</v>
      </c>
      <c r="AT85" s="44" t="s">
        <v>331</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NM_002734</v>
      </c>
      <c r="BR85" s="44" t="s">
        <v>527</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NM_005037</v>
      </c>
      <c r="B86" s="11" t="s">
        <v>335</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NM_005037</v>
      </c>
      <c r="N86" s="12" t="s">
        <v>335</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NM_005037</v>
      </c>
      <c r="AT86" s="44" t="s">
        <v>335</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NM_005037</v>
      </c>
      <c r="BR86" s="44" t="s">
        <v>528</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NM_000535</v>
      </c>
      <c r="B87" s="11" t="s">
        <v>339</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NM_000535</v>
      </c>
      <c r="N87" s="12" t="s">
        <v>339</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NM_000535</v>
      </c>
      <c r="AT87" s="44" t="s">
        <v>339</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NM_000535</v>
      </c>
      <c r="BR87" s="44" t="s">
        <v>529</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343</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343</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343</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530</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345</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345</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345</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531</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346</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346</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346</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532</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350</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350</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350</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533</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354</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354</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354</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534</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358</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358</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358</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535</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362</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362</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362</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536</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366</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366</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366</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537</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370</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370</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370</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538</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372</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372</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372</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539</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373</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373</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373</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540</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375</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375</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375</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541</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81" activePane="bottomLeft" state="frozen"/>
      <selection pane="bottomLeft" activeCell="C1" sqref="C1:D1"/>
    </sheetView>
  </sheetViews>
  <sheetFormatPr defaultColWidth="9.00390625" defaultRowHeight="12.75" outlineLevelCol="6"/>
  <cols>
    <col min="1" max="1" width="10.7109375" style="189" customWidth="1"/>
    <col min="2" max="2" width="14.421875" style="189" customWidth="1"/>
    <col min="3" max="3" width="22.8515625" style="189" customWidth="1"/>
    <col min="4" max="4" width="29.57421875" style="189" customWidth="1"/>
    <col min="5" max="5" width="19.28125" style="190" customWidth="1"/>
    <col min="6" max="6" width="26.00390625" style="189" customWidth="1"/>
    <col min="7" max="7" width="17.00390625" style="1" customWidth="1"/>
    <col min="8" max="8" width="7.140625" style="1" customWidth="1"/>
    <col min="9" max="16384" width="9.140625" style="1" customWidth="1"/>
  </cols>
  <sheetData>
    <row r="1" spans="1:7" ht="12.75">
      <c r="A1" s="7" t="s">
        <v>1</v>
      </c>
      <c r="B1" s="7"/>
      <c r="C1" s="191" t="s">
        <v>2</v>
      </c>
      <c r="D1" s="192"/>
      <c r="E1" s="1"/>
      <c r="F1" s="1"/>
      <c r="G1" s="193"/>
    </row>
    <row r="2" spans="1:6" ht="15" customHeight="1">
      <c r="A2" s="194" t="s">
        <v>3</v>
      </c>
      <c r="B2" s="194" t="s">
        <v>4</v>
      </c>
      <c r="C2" s="194" t="s">
        <v>5</v>
      </c>
      <c r="D2" s="194" t="s">
        <v>6</v>
      </c>
      <c r="E2" s="1"/>
      <c r="F2" s="1"/>
    </row>
    <row r="3" spans="1:6" ht="15" customHeight="1">
      <c r="A3" s="195" t="s">
        <v>7</v>
      </c>
      <c r="B3" s="196" t="s">
        <v>8</v>
      </c>
      <c r="C3" s="196" t="s">
        <v>9</v>
      </c>
      <c r="D3" s="196" t="s">
        <v>10</v>
      </c>
      <c r="E3"/>
      <c r="F3" s="1"/>
    </row>
    <row r="4" spans="1:6" ht="15" customHeight="1">
      <c r="A4" s="195" t="s">
        <v>11</v>
      </c>
      <c r="B4" s="196" t="s">
        <v>12</v>
      </c>
      <c r="C4" s="196" t="s">
        <v>13</v>
      </c>
      <c r="D4" s="196" t="s">
        <v>14</v>
      </c>
      <c r="E4"/>
      <c r="F4" s="1"/>
    </row>
    <row r="5" spans="1:6" ht="15" customHeight="1">
      <c r="A5" s="195" t="s">
        <v>15</v>
      </c>
      <c r="B5" s="196" t="s">
        <v>16</v>
      </c>
      <c r="C5" s="196" t="s">
        <v>17</v>
      </c>
      <c r="D5" s="196" t="s">
        <v>18</v>
      </c>
      <c r="E5"/>
      <c r="F5" s="1"/>
    </row>
    <row r="6" spans="1:6" ht="15" customHeight="1">
      <c r="A6" s="195" t="s">
        <v>19</v>
      </c>
      <c r="B6" s="196" t="s">
        <v>20</v>
      </c>
      <c r="C6" s="196" t="s">
        <v>21</v>
      </c>
      <c r="D6" s="196" t="s">
        <v>22</v>
      </c>
      <c r="E6" s="1"/>
      <c r="F6" s="1"/>
    </row>
    <row r="7" spans="1:6" ht="15" customHeight="1">
      <c r="A7" s="195" t="s">
        <v>23</v>
      </c>
      <c r="B7" s="196" t="s">
        <v>24</v>
      </c>
      <c r="C7" s="196" t="s">
        <v>25</v>
      </c>
      <c r="D7" s="196" t="s">
        <v>26</v>
      </c>
      <c r="E7" s="1"/>
      <c r="F7" s="1"/>
    </row>
    <row r="8" spans="1:6" ht="15" customHeight="1">
      <c r="A8" s="195" t="s">
        <v>27</v>
      </c>
      <c r="B8" s="196" t="s">
        <v>28</v>
      </c>
      <c r="C8" s="196" t="s">
        <v>29</v>
      </c>
      <c r="D8" s="196" t="s">
        <v>30</v>
      </c>
      <c r="E8" s="1"/>
      <c r="F8" s="1"/>
    </row>
    <row r="9" spans="1:6" ht="15" customHeight="1">
      <c r="A9" s="195" t="s">
        <v>31</v>
      </c>
      <c r="B9" s="196" t="s">
        <v>32</v>
      </c>
      <c r="C9" s="196" t="s">
        <v>33</v>
      </c>
      <c r="D9" s="196" t="s">
        <v>34</v>
      </c>
      <c r="E9" s="1"/>
      <c r="F9" s="1"/>
    </row>
    <row r="10" spans="1:6" ht="15" customHeight="1">
      <c r="A10" s="195" t="s">
        <v>35</v>
      </c>
      <c r="B10" s="196" t="s">
        <v>36</v>
      </c>
      <c r="C10" s="196" t="s">
        <v>37</v>
      </c>
      <c r="D10" s="196" t="s">
        <v>38</v>
      </c>
      <c r="E10" s="1"/>
      <c r="F10" s="1"/>
    </row>
    <row r="11" spans="1:6" ht="15" customHeight="1">
      <c r="A11" s="195" t="s">
        <v>39</v>
      </c>
      <c r="B11" s="196" t="s">
        <v>40</v>
      </c>
      <c r="C11" s="196" t="s">
        <v>41</v>
      </c>
      <c r="D11" s="196" t="s">
        <v>42</v>
      </c>
      <c r="E11" s="1"/>
      <c r="F11" s="1"/>
    </row>
    <row r="12" spans="1:6" ht="15" customHeight="1">
      <c r="A12" s="195" t="s">
        <v>43</v>
      </c>
      <c r="B12" s="196" t="s">
        <v>44</v>
      </c>
      <c r="C12" s="196" t="s">
        <v>45</v>
      </c>
      <c r="D12" s="196" t="s">
        <v>46</v>
      </c>
      <c r="E12" s="1"/>
      <c r="F12" s="1"/>
    </row>
    <row r="13" spans="1:6" ht="15" customHeight="1">
      <c r="A13" s="195" t="s">
        <v>47</v>
      </c>
      <c r="B13" s="196" t="s">
        <v>48</v>
      </c>
      <c r="C13" s="196" t="s">
        <v>49</v>
      </c>
      <c r="D13" s="196" t="s">
        <v>50</v>
      </c>
      <c r="E13" s="1"/>
      <c r="F13" s="1"/>
    </row>
    <row r="14" spans="1:6" ht="15" customHeight="1">
      <c r="A14" s="195" t="s">
        <v>51</v>
      </c>
      <c r="B14" s="196" t="s">
        <v>52</v>
      </c>
      <c r="C14" s="196" t="s">
        <v>53</v>
      </c>
      <c r="D14" s="196" t="s">
        <v>54</v>
      </c>
      <c r="E14" s="1"/>
      <c r="F14" s="1"/>
    </row>
    <row r="15" spans="1:6" ht="15" customHeight="1">
      <c r="A15" s="195" t="s">
        <v>55</v>
      </c>
      <c r="B15" s="196" t="s">
        <v>56</v>
      </c>
      <c r="C15" s="196" t="s">
        <v>57</v>
      </c>
      <c r="D15" s="196" t="s">
        <v>58</v>
      </c>
      <c r="E15" s="1"/>
      <c r="F15" s="1"/>
    </row>
    <row r="16" spans="1:6" ht="15" customHeight="1">
      <c r="A16" s="195" t="s">
        <v>59</v>
      </c>
      <c r="B16" s="196" t="s">
        <v>60</v>
      </c>
      <c r="C16" s="196" t="s">
        <v>61</v>
      </c>
      <c r="D16" s="196" t="s">
        <v>62</v>
      </c>
      <c r="E16" s="1"/>
      <c r="F16" s="1"/>
    </row>
    <row r="17" spans="1:6" ht="15" customHeight="1">
      <c r="A17" s="195" t="s">
        <v>63</v>
      </c>
      <c r="B17" s="196" t="s">
        <v>64</v>
      </c>
      <c r="C17" s="196" t="s">
        <v>65</v>
      </c>
      <c r="D17" s="196" t="s">
        <v>66</v>
      </c>
      <c r="E17" s="1"/>
      <c r="F17" s="1"/>
    </row>
    <row r="18" spans="1:6" ht="15" customHeight="1">
      <c r="A18" s="195" t="s">
        <v>67</v>
      </c>
      <c r="B18" s="196" t="s">
        <v>68</v>
      </c>
      <c r="C18" s="196" t="s">
        <v>69</v>
      </c>
      <c r="D18" s="196" t="s">
        <v>70</v>
      </c>
      <c r="E18" s="1"/>
      <c r="F18" s="1"/>
    </row>
    <row r="19" spans="1:6" ht="15" customHeight="1">
      <c r="A19" s="195" t="s">
        <v>71</v>
      </c>
      <c r="B19" s="196" t="s">
        <v>72</v>
      </c>
      <c r="C19" s="196" t="s">
        <v>73</v>
      </c>
      <c r="D19" s="196" t="s">
        <v>74</v>
      </c>
      <c r="E19" s="1"/>
      <c r="F19" s="1"/>
    </row>
    <row r="20" spans="1:6" ht="15" customHeight="1">
      <c r="A20" s="195" t="s">
        <v>75</v>
      </c>
      <c r="B20" s="196" t="s">
        <v>76</v>
      </c>
      <c r="C20" s="196" t="s">
        <v>77</v>
      </c>
      <c r="D20" s="196" t="s">
        <v>78</v>
      </c>
      <c r="E20" s="1"/>
      <c r="F20" s="1"/>
    </row>
    <row r="21" spans="1:6" ht="15" customHeight="1">
      <c r="A21" s="195" t="s">
        <v>79</v>
      </c>
      <c r="B21" s="196" t="s">
        <v>80</v>
      </c>
      <c r="C21" s="196" t="s">
        <v>81</v>
      </c>
      <c r="D21" s="196" t="s">
        <v>82</v>
      </c>
      <c r="E21" s="1"/>
      <c r="F21" s="1"/>
    </row>
    <row r="22" spans="1:6" ht="15" customHeight="1">
      <c r="A22" s="195" t="s">
        <v>83</v>
      </c>
      <c r="B22" s="196" t="s">
        <v>84</v>
      </c>
      <c r="C22" s="196" t="s">
        <v>85</v>
      </c>
      <c r="D22" s="196" t="s">
        <v>86</v>
      </c>
      <c r="E22" s="1"/>
      <c r="F22" s="1"/>
    </row>
    <row r="23" spans="1:6" ht="15" customHeight="1">
      <c r="A23" s="195" t="s">
        <v>87</v>
      </c>
      <c r="B23" s="196" t="s">
        <v>88</v>
      </c>
      <c r="C23" s="196" t="s">
        <v>89</v>
      </c>
      <c r="D23" s="196" t="s">
        <v>90</v>
      </c>
      <c r="E23" s="1"/>
      <c r="F23" s="1"/>
    </row>
    <row r="24" spans="1:6" ht="15" customHeight="1">
      <c r="A24" s="195" t="s">
        <v>91</v>
      </c>
      <c r="B24" s="196" t="s">
        <v>92</v>
      </c>
      <c r="C24" s="196" t="s">
        <v>93</v>
      </c>
      <c r="D24" s="196" t="s">
        <v>94</v>
      </c>
      <c r="E24" s="1"/>
      <c r="F24" s="1"/>
    </row>
    <row r="25" spans="1:6" ht="15" customHeight="1">
      <c r="A25" s="195" t="s">
        <v>95</v>
      </c>
      <c r="B25" s="196" t="s">
        <v>96</v>
      </c>
      <c r="C25" s="196" t="s">
        <v>97</v>
      </c>
      <c r="D25" s="196" t="s">
        <v>98</v>
      </c>
      <c r="E25" s="1"/>
      <c r="F25" s="1"/>
    </row>
    <row r="26" spans="1:6" ht="15" customHeight="1">
      <c r="A26" s="195" t="s">
        <v>99</v>
      </c>
      <c r="B26" s="196" t="s">
        <v>100</v>
      </c>
      <c r="C26" s="196" t="s">
        <v>101</v>
      </c>
      <c r="D26" s="196" t="s">
        <v>102</v>
      </c>
      <c r="E26" s="1"/>
      <c r="F26" s="1"/>
    </row>
    <row r="27" spans="1:6" ht="15" customHeight="1">
      <c r="A27" s="195" t="s">
        <v>103</v>
      </c>
      <c r="B27" s="196" t="s">
        <v>104</v>
      </c>
      <c r="C27" s="196" t="s">
        <v>105</v>
      </c>
      <c r="D27" s="196" t="s">
        <v>106</v>
      </c>
      <c r="E27" s="1"/>
      <c r="F27" s="1"/>
    </row>
    <row r="28" spans="1:6" ht="15" customHeight="1">
      <c r="A28" s="195" t="s">
        <v>107</v>
      </c>
      <c r="B28" s="196" t="s">
        <v>108</v>
      </c>
      <c r="C28" s="196" t="s">
        <v>109</v>
      </c>
      <c r="D28" s="196" t="s">
        <v>110</v>
      </c>
      <c r="E28" s="1"/>
      <c r="F28" s="1"/>
    </row>
    <row r="29" spans="1:6" ht="15" customHeight="1">
      <c r="A29" s="195" t="s">
        <v>111</v>
      </c>
      <c r="B29" s="196" t="s">
        <v>112</v>
      </c>
      <c r="C29" s="196" t="s">
        <v>113</v>
      </c>
      <c r="D29" s="196" t="s">
        <v>114</v>
      </c>
      <c r="E29" s="1"/>
      <c r="F29" s="1"/>
    </row>
    <row r="30" spans="1:6" ht="15" customHeight="1">
      <c r="A30" s="195" t="s">
        <v>115</v>
      </c>
      <c r="B30" s="196" t="s">
        <v>116</v>
      </c>
      <c r="C30" s="196" t="s">
        <v>117</v>
      </c>
      <c r="D30" s="196" t="s">
        <v>118</v>
      </c>
      <c r="E30" s="1"/>
      <c r="F30" s="1"/>
    </row>
    <row r="31" spans="1:6" ht="15" customHeight="1">
      <c r="A31" s="195" t="s">
        <v>119</v>
      </c>
      <c r="B31" s="196" t="s">
        <v>120</v>
      </c>
      <c r="C31" s="196" t="s">
        <v>121</v>
      </c>
      <c r="D31" s="196" t="s">
        <v>122</v>
      </c>
      <c r="E31" s="1"/>
      <c r="F31" s="1"/>
    </row>
    <row r="32" spans="1:6" ht="15" customHeight="1">
      <c r="A32" s="195" t="s">
        <v>123</v>
      </c>
      <c r="B32" s="196" t="s">
        <v>124</v>
      </c>
      <c r="C32" s="196" t="s">
        <v>125</v>
      </c>
      <c r="D32" s="196" t="s">
        <v>126</v>
      </c>
      <c r="E32" s="1"/>
      <c r="F32" s="1"/>
    </row>
    <row r="33" spans="1:6" ht="15" customHeight="1">
      <c r="A33" s="195" t="s">
        <v>127</v>
      </c>
      <c r="B33" s="196" t="s">
        <v>128</v>
      </c>
      <c r="C33" s="196" t="s">
        <v>129</v>
      </c>
      <c r="D33" s="196" t="s">
        <v>130</v>
      </c>
      <c r="E33" s="1"/>
      <c r="F33" s="1"/>
    </row>
    <row r="34" spans="1:6" ht="15" customHeight="1">
      <c r="A34" s="195" t="s">
        <v>131</v>
      </c>
      <c r="B34" s="196" t="s">
        <v>132</v>
      </c>
      <c r="C34" s="196" t="s">
        <v>133</v>
      </c>
      <c r="D34" s="196" t="s">
        <v>134</v>
      </c>
      <c r="E34" s="1"/>
      <c r="F34" s="1"/>
    </row>
    <row r="35" spans="1:6" ht="15" customHeight="1">
      <c r="A35" s="195" t="s">
        <v>135</v>
      </c>
      <c r="B35" s="196" t="s">
        <v>136</v>
      </c>
      <c r="C35" s="196" t="s">
        <v>137</v>
      </c>
      <c r="D35" s="196" t="s">
        <v>138</v>
      </c>
      <c r="E35" s="1"/>
      <c r="F35" s="1"/>
    </row>
    <row r="36" spans="1:6" ht="15" customHeight="1">
      <c r="A36" s="195" t="s">
        <v>139</v>
      </c>
      <c r="B36" s="196" t="s">
        <v>140</v>
      </c>
      <c r="C36" s="196" t="s">
        <v>141</v>
      </c>
      <c r="D36" s="196" t="s">
        <v>142</v>
      </c>
      <c r="E36" s="1"/>
      <c r="F36" s="1"/>
    </row>
    <row r="37" spans="1:6" ht="15" customHeight="1">
      <c r="A37" s="195" t="s">
        <v>143</v>
      </c>
      <c r="B37" s="196" t="s">
        <v>144</v>
      </c>
      <c r="C37" s="196" t="s">
        <v>145</v>
      </c>
      <c r="D37" s="196" t="s">
        <v>146</v>
      </c>
      <c r="E37" s="1"/>
      <c r="F37" s="1"/>
    </row>
    <row r="38" spans="1:6" ht="15" customHeight="1">
      <c r="A38" s="195" t="s">
        <v>147</v>
      </c>
      <c r="B38" s="196" t="s">
        <v>148</v>
      </c>
      <c r="C38" s="196" t="s">
        <v>149</v>
      </c>
      <c r="D38" s="196" t="s">
        <v>150</v>
      </c>
      <c r="E38" s="1"/>
      <c r="F38" s="1"/>
    </row>
    <row r="39" spans="1:6" ht="15" customHeight="1">
      <c r="A39" s="195" t="s">
        <v>151</v>
      </c>
      <c r="B39" s="196" t="s">
        <v>152</v>
      </c>
      <c r="C39" s="196" t="s">
        <v>153</v>
      </c>
      <c r="D39" s="196" t="s">
        <v>154</v>
      </c>
      <c r="E39" s="1"/>
      <c r="F39" s="1"/>
    </row>
    <row r="40" spans="1:6" ht="15" customHeight="1">
      <c r="A40" s="195" t="s">
        <v>155</v>
      </c>
      <c r="B40" s="196" t="s">
        <v>156</v>
      </c>
      <c r="C40" s="196" t="s">
        <v>157</v>
      </c>
      <c r="D40" s="196" t="s">
        <v>158</v>
      </c>
      <c r="E40" s="1"/>
      <c r="F40" s="1"/>
    </row>
    <row r="41" spans="1:6" ht="15" customHeight="1">
      <c r="A41" s="195" t="s">
        <v>159</v>
      </c>
      <c r="B41" s="196" t="s">
        <v>160</v>
      </c>
      <c r="C41" s="196" t="s">
        <v>161</v>
      </c>
      <c r="D41" s="196" t="s">
        <v>162</v>
      </c>
      <c r="E41" s="1"/>
      <c r="F41" s="1"/>
    </row>
    <row r="42" spans="1:6" ht="15" customHeight="1">
      <c r="A42" s="195" t="s">
        <v>163</v>
      </c>
      <c r="B42" s="196" t="s">
        <v>164</v>
      </c>
      <c r="C42" s="196" t="s">
        <v>165</v>
      </c>
      <c r="D42" s="196" t="s">
        <v>166</v>
      </c>
      <c r="E42" s="1"/>
      <c r="F42" s="1"/>
    </row>
    <row r="43" spans="1:6" ht="15" customHeight="1">
      <c r="A43" s="195" t="s">
        <v>167</v>
      </c>
      <c r="B43" s="196" t="s">
        <v>168</v>
      </c>
      <c r="C43" s="196" t="s">
        <v>169</v>
      </c>
      <c r="D43" s="196" t="s">
        <v>170</v>
      </c>
      <c r="E43" s="1"/>
      <c r="F43" s="1"/>
    </row>
    <row r="44" spans="1:6" ht="15" customHeight="1">
      <c r="A44" s="195" t="s">
        <v>171</v>
      </c>
      <c r="B44" s="196" t="s">
        <v>172</v>
      </c>
      <c r="C44" s="196" t="s">
        <v>173</v>
      </c>
      <c r="D44" s="196" t="s">
        <v>174</v>
      </c>
      <c r="E44" s="1"/>
      <c r="F44" s="1"/>
    </row>
    <row r="45" spans="1:6" ht="15" customHeight="1">
      <c r="A45" s="195" t="s">
        <v>175</v>
      </c>
      <c r="B45" s="196" t="s">
        <v>176</v>
      </c>
      <c r="C45" s="196" t="s">
        <v>177</v>
      </c>
      <c r="D45" s="196" t="s">
        <v>178</v>
      </c>
      <c r="E45" s="1"/>
      <c r="F45" s="1"/>
    </row>
    <row r="46" spans="1:6" ht="15" customHeight="1">
      <c r="A46" s="195" t="s">
        <v>179</v>
      </c>
      <c r="B46" s="196" t="s">
        <v>180</v>
      </c>
      <c r="C46" s="196" t="s">
        <v>181</v>
      </c>
      <c r="D46" s="196" t="s">
        <v>182</v>
      </c>
      <c r="E46" s="1"/>
      <c r="F46" s="1"/>
    </row>
    <row r="47" spans="1:6" ht="15" customHeight="1">
      <c r="A47" s="195" t="s">
        <v>183</v>
      </c>
      <c r="B47" s="196" t="s">
        <v>184</v>
      </c>
      <c r="C47" s="196" t="s">
        <v>185</v>
      </c>
      <c r="D47" s="196" t="s">
        <v>186</v>
      </c>
      <c r="E47" s="1"/>
      <c r="F47" s="1"/>
    </row>
    <row r="48" spans="1:6" ht="15" customHeight="1">
      <c r="A48" s="195" t="s">
        <v>187</v>
      </c>
      <c r="B48" s="196" t="s">
        <v>188</v>
      </c>
      <c r="C48" s="196" t="s">
        <v>189</v>
      </c>
      <c r="D48" s="196" t="s">
        <v>190</v>
      </c>
      <c r="E48" s="1"/>
      <c r="F48" s="1"/>
    </row>
    <row r="49" spans="1:6" ht="15" customHeight="1">
      <c r="A49" s="195" t="s">
        <v>191</v>
      </c>
      <c r="B49" s="196" t="s">
        <v>192</v>
      </c>
      <c r="C49" s="196" t="s">
        <v>193</v>
      </c>
      <c r="D49" s="196" t="s">
        <v>194</v>
      </c>
      <c r="E49" s="1"/>
      <c r="F49" s="1"/>
    </row>
    <row r="50" spans="1:6" ht="15" customHeight="1">
      <c r="A50" s="195" t="s">
        <v>195</v>
      </c>
      <c r="B50" s="196" t="s">
        <v>196</v>
      </c>
      <c r="C50" s="196" t="s">
        <v>197</v>
      </c>
      <c r="D50" s="196" t="s">
        <v>198</v>
      </c>
      <c r="E50" s="1"/>
      <c r="F50" s="1"/>
    </row>
    <row r="51" spans="1:6" ht="15" customHeight="1">
      <c r="A51" s="195" t="s">
        <v>199</v>
      </c>
      <c r="B51" s="196" t="s">
        <v>200</v>
      </c>
      <c r="C51" s="196" t="s">
        <v>201</v>
      </c>
      <c r="D51" s="196" t="s">
        <v>202</v>
      </c>
      <c r="E51" s="1"/>
      <c r="F51" s="1"/>
    </row>
    <row r="52" spans="1:6" ht="15" customHeight="1">
      <c r="A52" s="195" t="s">
        <v>203</v>
      </c>
      <c r="B52" s="196" t="s">
        <v>204</v>
      </c>
      <c r="C52" s="196" t="s">
        <v>205</v>
      </c>
      <c r="D52" s="196" t="s">
        <v>206</v>
      </c>
      <c r="E52" s="1"/>
      <c r="F52" s="1"/>
    </row>
    <row r="53" spans="1:6" ht="15" customHeight="1">
      <c r="A53" s="195" t="s">
        <v>207</v>
      </c>
      <c r="B53" s="196" t="s">
        <v>208</v>
      </c>
      <c r="C53" s="196" t="s">
        <v>209</v>
      </c>
      <c r="D53" s="196" t="s">
        <v>210</v>
      </c>
      <c r="E53" s="1"/>
      <c r="F53" s="1"/>
    </row>
    <row r="54" spans="1:6" ht="15" customHeight="1">
      <c r="A54" s="195" t="s">
        <v>211</v>
      </c>
      <c r="B54" s="196" t="s">
        <v>212</v>
      </c>
      <c r="C54" s="196" t="s">
        <v>213</v>
      </c>
      <c r="D54" s="196" t="s">
        <v>214</v>
      </c>
      <c r="E54" s="1"/>
      <c r="F54" s="1"/>
    </row>
    <row r="55" spans="1:6" ht="15" customHeight="1">
      <c r="A55" s="195" t="s">
        <v>215</v>
      </c>
      <c r="B55" s="196" t="s">
        <v>216</v>
      </c>
      <c r="C55" s="196" t="s">
        <v>217</v>
      </c>
      <c r="D55" s="196" t="s">
        <v>218</v>
      </c>
      <c r="E55" s="1"/>
      <c r="F55" s="1"/>
    </row>
    <row r="56" spans="1:6" ht="15" customHeight="1">
      <c r="A56" s="195" t="s">
        <v>219</v>
      </c>
      <c r="B56" s="196" t="s">
        <v>220</v>
      </c>
      <c r="C56" s="196" t="s">
        <v>221</v>
      </c>
      <c r="D56" s="196" t="s">
        <v>222</v>
      </c>
      <c r="E56" s="1"/>
      <c r="F56" s="1"/>
    </row>
    <row r="57" spans="1:6" ht="15" customHeight="1">
      <c r="A57" s="195" t="s">
        <v>223</v>
      </c>
      <c r="B57" s="196" t="s">
        <v>224</v>
      </c>
      <c r="C57" s="196" t="s">
        <v>225</v>
      </c>
      <c r="D57" s="196" t="s">
        <v>226</v>
      </c>
      <c r="E57" s="1"/>
      <c r="F57" s="1"/>
    </row>
    <row r="58" spans="1:6" ht="15" customHeight="1">
      <c r="A58" s="195" t="s">
        <v>227</v>
      </c>
      <c r="B58" s="196" t="s">
        <v>228</v>
      </c>
      <c r="C58" s="196" t="s">
        <v>229</v>
      </c>
      <c r="D58" s="196" t="s">
        <v>230</v>
      </c>
      <c r="E58" s="1"/>
      <c r="F58" s="1"/>
    </row>
    <row r="59" spans="1:6" ht="15" customHeight="1">
      <c r="A59" s="195" t="s">
        <v>231</v>
      </c>
      <c r="B59" s="196" t="s">
        <v>232</v>
      </c>
      <c r="C59" s="196" t="s">
        <v>233</v>
      </c>
      <c r="D59" s="196" t="s">
        <v>234</v>
      </c>
      <c r="E59" s="1"/>
      <c r="F59" s="1"/>
    </row>
    <row r="60" spans="1:6" ht="15" customHeight="1">
      <c r="A60" s="195" t="s">
        <v>235</v>
      </c>
      <c r="B60" s="196" t="s">
        <v>236</v>
      </c>
      <c r="C60" s="196" t="s">
        <v>237</v>
      </c>
      <c r="D60" s="196" t="s">
        <v>238</v>
      </c>
      <c r="E60" s="1"/>
      <c r="F60" s="1"/>
    </row>
    <row r="61" spans="1:6" ht="15" customHeight="1">
      <c r="A61" s="195" t="s">
        <v>239</v>
      </c>
      <c r="B61" s="196" t="s">
        <v>240</v>
      </c>
      <c r="C61" s="196" t="s">
        <v>241</v>
      </c>
      <c r="D61" s="196" t="s">
        <v>242</v>
      </c>
      <c r="E61" s="1"/>
      <c r="F61" s="1"/>
    </row>
    <row r="62" spans="1:6" ht="15" customHeight="1">
      <c r="A62" s="195" t="s">
        <v>243</v>
      </c>
      <c r="B62" s="196" t="s">
        <v>244</v>
      </c>
      <c r="C62" s="196" t="s">
        <v>245</v>
      </c>
      <c r="D62" s="196" t="s">
        <v>246</v>
      </c>
      <c r="E62" s="1"/>
      <c r="F62" s="1"/>
    </row>
    <row r="63" spans="1:6" ht="15" customHeight="1">
      <c r="A63" s="195" t="s">
        <v>247</v>
      </c>
      <c r="B63" s="196" t="s">
        <v>248</v>
      </c>
      <c r="C63" s="196" t="s">
        <v>249</v>
      </c>
      <c r="D63" s="196" t="s">
        <v>250</v>
      </c>
      <c r="E63" s="1"/>
      <c r="F63" s="1"/>
    </row>
    <row r="64" spans="1:6" ht="15" customHeight="1">
      <c r="A64" s="195" t="s">
        <v>251</v>
      </c>
      <c r="B64" s="196" t="s">
        <v>252</v>
      </c>
      <c r="C64" s="196" t="s">
        <v>253</v>
      </c>
      <c r="D64" s="196" t="s">
        <v>254</v>
      </c>
      <c r="E64" s="1"/>
      <c r="F64" s="1"/>
    </row>
    <row r="65" spans="1:6" ht="15" customHeight="1">
      <c r="A65" s="195" t="s">
        <v>255</v>
      </c>
      <c r="B65" s="196" t="s">
        <v>256</v>
      </c>
      <c r="C65" s="196" t="s">
        <v>257</v>
      </c>
      <c r="D65" s="196" t="s">
        <v>258</v>
      </c>
      <c r="E65" s="1"/>
      <c r="F65" s="1"/>
    </row>
    <row r="66" spans="1:6" ht="15" customHeight="1">
      <c r="A66" s="195" t="s">
        <v>259</v>
      </c>
      <c r="B66" s="196" t="s">
        <v>260</v>
      </c>
      <c r="C66" s="196" t="s">
        <v>261</v>
      </c>
      <c r="D66" s="196" t="s">
        <v>262</v>
      </c>
      <c r="E66" s="1"/>
      <c r="F66" s="1"/>
    </row>
    <row r="67" spans="1:6" ht="15" customHeight="1">
      <c r="A67" s="195" t="s">
        <v>263</v>
      </c>
      <c r="B67" s="196" t="s">
        <v>264</v>
      </c>
      <c r="C67" s="196" t="s">
        <v>265</v>
      </c>
      <c r="D67" s="196" t="s">
        <v>266</v>
      </c>
      <c r="E67" s="1"/>
      <c r="F67" s="1"/>
    </row>
    <row r="68" spans="1:6" ht="15" customHeight="1">
      <c r="A68" s="195" t="s">
        <v>267</v>
      </c>
      <c r="B68" s="196" t="s">
        <v>268</v>
      </c>
      <c r="C68" s="196" t="s">
        <v>269</v>
      </c>
      <c r="D68" s="196" t="s">
        <v>270</v>
      </c>
      <c r="E68" s="1"/>
      <c r="F68" s="1"/>
    </row>
    <row r="69" spans="1:6" ht="15" customHeight="1">
      <c r="A69" s="195" t="s">
        <v>271</v>
      </c>
      <c r="B69" s="196" t="s">
        <v>272</v>
      </c>
      <c r="C69" s="196" t="s">
        <v>273</v>
      </c>
      <c r="D69" s="196" t="s">
        <v>274</v>
      </c>
      <c r="E69" s="1"/>
      <c r="F69" s="1"/>
    </row>
    <row r="70" spans="1:6" ht="15" customHeight="1">
      <c r="A70" s="195" t="s">
        <v>275</v>
      </c>
      <c r="B70" s="196" t="s">
        <v>276</v>
      </c>
      <c r="C70" s="196" t="s">
        <v>277</v>
      </c>
      <c r="D70" s="196" t="s">
        <v>278</v>
      </c>
      <c r="E70" s="1"/>
      <c r="F70" s="1"/>
    </row>
    <row r="71" spans="1:6" ht="15" customHeight="1">
      <c r="A71" s="195" t="s">
        <v>279</v>
      </c>
      <c r="B71" s="196" t="s">
        <v>280</v>
      </c>
      <c r="C71" s="196" t="s">
        <v>281</v>
      </c>
      <c r="D71" s="196" t="s">
        <v>282</v>
      </c>
      <c r="E71" s="1"/>
      <c r="F71" s="1"/>
    </row>
    <row r="72" spans="1:6" ht="15" customHeight="1">
      <c r="A72" s="195" t="s">
        <v>283</v>
      </c>
      <c r="B72" s="196" t="s">
        <v>284</v>
      </c>
      <c r="C72" s="196" t="s">
        <v>285</v>
      </c>
      <c r="D72" s="196" t="s">
        <v>286</v>
      </c>
      <c r="E72" s="1"/>
      <c r="F72" s="1"/>
    </row>
    <row r="73" spans="1:6" ht="15" customHeight="1">
      <c r="A73" s="195" t="s">
        <v>287</v>
      </c>
      <c r="B73" s="196" t="s">
        <v>288</v>
      </c>
      <c r="C73" s="196" t="s">
        <v>289</v>
      </c>
      <c r="D73" s="196" t="s">
        <v>290</v>
      </c>
      <c r="E73" s="1"/>
      <c r="F73" s="1"/>
    </row>
    <row r="74" spans="1:6" ht="15" customHeight="1">
      <c r="A74" s="195" t="s">
        <v>291</v>
      </c>
      <c r="B74" s="196" t="s">
        <v>292</v>
      </c>
      <c r="C74" s="196" t="s">
        <v>293</v>
      </c>
      <c r="D74" s="196" t="s">
        <v>294</v>
      </c>
      <c r="E74" s="1"/>
      <c r="F74" s="1"/>
    </row>
    <row r="75" spans="1:6" ht="15" customHeight="1">
      <c r="A75" s="195" t="s">
        <v>295</v>
      </c>
      <c r="B75" s="196" t="s">
        <v>296</v>
      </c>
      <c r="C75" s="196" t="s">
        <v>297</v>
      </c>
      <c r="D75" s="196" t="s">
        <v>298</v>
      </c>
      <c r="E75" s="1"/>
      <c r="F75" s="1"/>
    </row>
    <row r="76" spans="1:6" ht="15" customHeight="1">
      <c r="A76" s="195" t="s">
        <v>299</v>
      </c>
      <c r="B76" s="196" t="s">
        <v>300</v>
      </c>
      <c r="C76" s="196" t="s">
        <v>301</v>
      </c>
      <c r="D76" s="196" t="s">
        <v>302</v>
      </c>
      <c r="E76" s="1"/>
      <c r="F76" s="1"/>
    </row>
    <row r="77" spans="1:6" ht="15" customHeight="1">
      <c r="A77" s="195" t="s">
        <v>303</v>
      </c>
      <c r="B77" s="196" t="s">
        <v>304</v>
      </c>
      <c r="C77" s="196" t="s">
        <v>305</v>
      </c>
      <c r="D77" s="196" t="s">
        <v>306</v>
      </c>
      <c r="E77" s="1"/>
      <c r="F77" s="1"/>
    </row>
    <row r="78" spans="1:6" ht="15" customHeight="1">
      <c r="A78" s="195" t="s">
        <v>307</v>
      </c>
      <c r="B78" s="196" t="s">
        <v>308</v>
      </c>
      <c r="C78" s="196" t="s">
        <v>309</v>
      </c>
      <c r="D78" s="196" t="s">
        <v>310</v>
      </c>
      <c r="E78" s="1"/>
      <c r="F78" s="1"/>
    </row>
    <row r="79" spans="1:6" ht="15" customHeight="1">
      <c r="A79" s="195" t="s">
        <v>311</v>
      </c>
      <c r="B79" s="196" t="s">
        <v>312</v>
      </c>
      <c r="C79" s="196" t="s">
        <v>313</v>
      </c>
      <c r="D79" s="196" t="s">
        <v>314</v>
      </c>
      <c r="E79" s="1"/>
      <c r="F79" s="1"/>
    </row>
    <row r="80" spans="1:6" ht="15" customHeight="1">
      <c r="A80" s="195" t="s">
        <v>315</v>
      </c>
      <c r="B80" s="196" t="s">
        <v>316</v>
      </c>
      <c r="C80" s="196" t="s">
        <v>317</v>
      </c>
      <c r="D80" s="196" t="s">
        <v>318</v>
      </c>
      <c r="E80" s="1"/>
      <c r="F80" s="1"/>
    </row>
    <row r="81" spans="1:6" ht="15" customHeight="1">
      <c r="A81" s="195" t="s">
        <v>319</v>
      </c>
      <c r="B81" s="196" t="s">
        <v>320</v>
      </c>
      <c r="C81" s="196" t="s">
        <v>321</v>
      </c>
      <c r="D81" s="196" t="s">
        <v>322</v>
      </c>
      <c r="E81" s="1"/>
      <c r="F81" s="1"/>
    </row>
    <row r="82" spans="1:6" ht="15" customHeight="1">
      <c r="A82" s="195" t="s">
        <v>323</v>
      </c>
      <c r="B82" s="196" t="s">
        <v>324</v>
      </c>
      <c r="C82" s="196" t="s">
        <v>325</v>
      </c>
      <c r="D82" s="196" t="s">
        <v>326</v>
      </c>
      <c r="E82" s="1"/>
      <c r="F82" s="1"/>
    </row>
    <row r="83" spans="1:6" ht="15" customHeight="1">
      <c r="A83" s="195" t="s">
        <v>327</v>
      </c>
      <c r="B83" s="196" t="s">
        <v>328</v>
      </c>
      <c r="C83" s="196" t="s">
        <v>329</v>
      </c>
      <c r="D83" s="196" t="s">
        <v>330</v>
      </c>
      <c r="E83" s="1"/>
      <c r="F83" s="1"/>
    </row>
    <row r="84" spans="1:6" ht="15" customHeight="1">
      <c r="A84" s="195" t="s">
        <v>331</v>
      </c>
      <c r="B84" s="196" t="s">
        <v>332</v>
      </c>
      <c r="C84" s="196" t="s">
        <v>333</v>
      </c>
      <c r="D84" s="196" t="s">
        <v>334</v>
      </c>
      <c r="E84" s="1"/>
      <c r="F84" s="1"/>
    </row>
    <row r="85" spans="1:6" ht="15" customHeight="1">
      <c r="A85" s="195" t="s">
        <v>335</v>
      </c>
      <c r="B85" s="196" t="s">
        <v>336</v>
      </c>
      <c r="C85" s="196" t="s">
        <v>337</v>
      </c>
      <c r="D85" s="196" t="s">
        <v>338</v>
      </c>
      <c r="E85" s="1"/>
      <c r="F85" s="1"/>
    </row>
    <row r="86" spans="1:6" ht="15" customHeight="1">
      <c r="A86" s="195" t="s">
        <v>339</v>
      </c>
      <c r="B86" s="196" t="s">
        <v>340</v>
      </c>
      <c r="C86" s="196" t="s">
        <v>341</v>
      </c>
      <c r="D86" s="196" t="s">
        <v>342</v>
      </c>
      <c r="E86" s="1"/>
      <c r="F86" s="1"/>
    </row>
    <row r="87" spans="1:6" ht="15" customHeight="1">
      <c r="A87" s="195" t="s">
        <v>343</v>
      </c>
      <c r="B87" s="196" t="s">
        <v>344</v>
      </c>
      <c r="C87" s="196" t="s">
        <v>344</v>
      </c>
      <c r="D87" s="196" t="s">
        <v>344</v>
      </c>
      <c r="E87" s="1"/>
      <c r="F87" s="1"/>
    </row>
    <row r="88" spans="1:6" ht="15" customHeight="1">
      <c r="A88" s="195" t="s">
        <v>345</v>
      </c>
      <c r="B88" s="196" t="s">
        <v>344</v>
      </c>
      <c r="C88" s="196" t="s">
        <v>344</v>
      </c>
      <c r="D88" s="196" t="s">
        <v>344</v>
      </c>
      <c r="E88" s="1"/>
      <c r="F88" s="1"/>
    </row>
    <row r="89" spans="1:6" ht="15" customHeight="1">
      <c r="A89" s="195" t="s">
        <v>346</v>
      </c>
      <c r="B89" s="196" t="s">
        <v>347</v>
      </c>
      <c r="C89" s="196" t="s">
        <v>348</v>
      </c>
      <c r="D89" s="196" t="s">
        <v>349</v>
      </c>
      <c r="E89" s="1"/>
      <c r="F89" s="1"/>
    </row>
    <row r="90" spans="1:6" ht="15" customHeight="1">
      <c r="A90" s="195" t="s">
        <v>350</v>
      </c>
      <c r="B90" s="196" t="s">
        <v>351</v>
      </c>
      <c r="C90" s="196" t="s">
        <v>352</v>
      </c>
      <c r="D90" s="196" t="s">
        <v>353</v>
      </c>
      <c r="E90" s="1"/>
      <c r="F90" s="1"/>
    </row>
    <row r="91" spans="1:6" ht="15" customHeight="1">
      <c r="A91" s="195" t="s">
        <v>354</v>
      </c>
      <c r="B91" s="196" t="s">
        <v>355</v>
      </c>
      <c r="C91" s="196" t="s">
        <v>356</v>
      </c>
      <c r="D91" s="196" t="s">
        <v>357</v>
      </c>
      <c r="E91" s="1"/>
      <c r="F91" s="1"/>
    </row>
    <row r="92" spans="1:6" ht="15" customHeight="1">
      <c r="A92" s="195" t="s">
        <v>358</v>
      </c>
      <c r="B92" s="196" t="s">
        <v>359</v>
      </c>
      <c r="C92" s="196" t="s">
        <v>360</v>
      </c>
      <c r="D92" s="196" t="s">
        <v>361</v>
      </c>
      <c r="E92" s="1"/>
      <c r="F92" s="1"/>
    </row>
    <row r="93" spans="1:6" ht="15" customHeight="1">
      <c r="A93" s="195" t="s">
        <v>362</v>
      </c>
      <c r="B93" s="196" t="s">
        <v>363</v>
      </c>
      <c r="C93" s="196" t="s">
        <v>364</v>
      </c>
      <c r="D93" s="196" t="s">
        <v>365</v>
      </c>
      <c r="E93" s="1"/>
      <c r="F93" s="1"/>
    </row>
    <row r="94" spans="1:6" ht="15" customHeight="1">
      <c r="A94" s="195" t="s">
        <v>366</v>
      </c>
      <c r="B94" s="196" t="s">
        <v>367</v>
      </c>
      <c r="C94" s="196" t="s">
        <v>368</v>
      </c>
      <c r="D94" s="196" t="s">
        <v>369</v>
      </c>
      <c r="E94" s="1"/>
      <c r="F94" s="1"/>
    </row>
    <row r="95" spans="1:6" ht="15" customHeight="1">
      <c r="A95" s="195" t="s">
        <v>370</v>
      </c>
      <c r="B95" s="196" t="s">
        <v>371</v>
      </c>
      <c r="C95" s="196" t="s">
        <v>371</v>
      </c>
      <c r="D95" s="196" t="s">
        <v>371</v>
      </c>
      <c r="E95" s="1"/>
      <c r="F95" s="1"/>
    </row>
    <row r="96" spans="1:6" ht="15" customHeight="1">
      <c r="A96" s="195" t="s">
        <v>372</v>
      </c>
      <c r="B96" s="196" t="s">
        <v>371</v>
      </c>
      <c r="C96" s="196" t="s">
        <v>371</v>
      </c>
      <c r="D96" s="196" t="s">
        <v>371</v>
      </c>
      <c r="E96" s="1"/>
      <c r="F96" s="1"/>
    </row>
    <row r="97" spans="1:6" ht="15" customHeight="1">
      <c r="A97" s="195" t="s">
        <v>373</v>
      </c>
      <c r="B97" s="196" t="s">
        <v>374</v>
      </c>
      <c r="C97" s="196" t="s">
        <v>374</v>
      </c>
      <c r="D97" s="196" t="s">
        <v>374</v>
      </c>
      <c r="E97" s="1"/>
      <c r="F97" s="1"/>
    </row>
    <row r="98" spans="1:6" ht="15" customHeight="1">
      <c r="A98" s="195" t="s">
        <v>375</v>
      </c>
      <c r="B98" s="196" t="s">
        <v>374</v>
      </c>
      <c r="C98" s="196" t="s">
        <v>374</v>
      </c>
      <c r="D98" s="196" t="s">
        <v>374</v>
      </c>
      <c r="E98" s="1"/>
      <c r="F98" s="1"/>
    </row>
    <row r="99" ht="12.75">
      <c r="G99" s="197"/>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C3" sqref="C3:F98"/>
    </sheetView>
  </sheetViews>
  <sheetFormatPr defaultColWidth="9.00390625" defaultRowHeight="12.75"/>
  <cols>
    <col min="1" max="1" width="14.7109375" style="0" customWidth="1"/>
    <col min="2" max="2" width="6.7109375" style="1" customWidth="1"/>
    <col min="3" max="14" width="6.7109375" style="0" customWidth="1"/>
    <col min="15" max="15" width="8.7109375" style="90" customWidth="1"/>
    <col min="16" max="16" width="15.7109375" style="0" customWidth="1"/>
    <col min="17" max="26" width="5.7109375" style="0" customWidth="1"/>
    <col min="27" max="28" width="6.7109375" style="0" customWidth="1"/>
  </cols>
  <sheetData>
    <row r="1" spans="1:28" ht="16.5">
      <c r="A1" s="168" t="s">
        <v>5</v>
      </c>
      <c r="B1" s="146" t="s">
        <v>376</v>
      </c>
      <c r="C1" s="7" t="str">
        <f>Results!C2</f>
        <v>Test Sample</v>
      </c>
      <c r="D1" s="7"/>
      <c r="E1" s="7"/>
      <c r="F1" s="7"/>
      <c r="G1" s="7"/>
      <c r="H1" s="7"/>
      <c r="I1" s="7"/>
      <c r="J1" s="7"/>
      <c r="K1" s="7"/>
      <c r="L1" s="7"/>
      <c r="M1" s="50"/>
      <c r="N1" s="50"/>
      <c r="O1" s="139"/>
      <c r="P1" s="15" t="s">
        <v>377</v>
      </c>
      <c r="Q1" s="17" t="s">
        <v>378</v>
      </c>
      <c r="R1" s="66"/>
      <c r="S1" s="66"/>
      <c r="T1" s="66"/>
      <c r="U1" s="66"/>
      <c r="V1" s="66"/>
      <c r="W1" s="66"/>
      <c r="X1" s="66"/>
      <c r="Y1" s="66"/>
      <c r="Z1" s="67"/>
      <c r="AA1" s="15" t="s">
        <v>379</v>
      </c>
      <c r="AB1" s="15" t="s">
        <v>380</v>
      </c>
    </row>
    <row r="2" spans="1:28" ht="13.5">
      <c r="A2" s="169"/>
      <c r="B2" s="146"/>
      <c r="C2" s="164" t="s">
        <v>381</v>
      </c>
      <c r="D2" s="164" t="s">
        <v>382</v>
      </c>
      <c r="E2" s="164" t="s">
        <v>383</v>
      </c>
      <c r="F2" s="164" t="s">
        <v>384</v>
      </c>
      <c r="G2" s="164" t="s">
        <v>385</v>
      </c>
      <c r="H2" s="164" t="s">
        <v>386</v>
      </c>
      <c r="I2" s="164" t="s">
        <v>387</v>
      </c>
      <c r="J2" s="164" t="s">
        <v>388</v>
      </c>
      <c r="K2" s="164" t="s">
        <v>389</v>
      </c>
      <c r="L2" s="164" t="s">
        <v>390</v>
      </c>
      <c r="M2" s="7" t="s">
        <v>379</v>
      </c>
      <c r="N2" s="7" t="s">
        <v>391</v>
      </c>
      <c r="O2" s="188"/>
      <c r="P2" s="100"/>
      <c r="Q2" s="164" t="s">
        <v>381</v>
      </c>
      <c r="R2" s="164" t="s">
        <v>382</v>
      </c>
      <c r="S2" s="164" t="s">
        <v>383</v>
      </c>
      <c r="T2" s="164" t="s">
        <v>384</v>
      </c>
      <c r="U2" s="164" t="s">
        <v>385</v>
      </c>
      <c r="V2" s="164" t="s">
        <v>386</v>
      </c>
      <c r="W2" s="164" t="s">
        <v>387</v>
      </c>
      <c r="X2" s="164" t="s">
        <v>388</v>
      </c>
      <c r="Y2" s="164" t="s">
        <v>389</v>
      </c>
      <c r="Z2" s="164" t="s">
        <v>390</v>
      </c>
      <c r="AA2" s="100"/>
      <c r="AB2" s="100"/>
    </row>
    <row r="3" spans="1:28" ht="13.5">
      <c r="A3" s="2" t="str">
        <f>'Gene Table'!C3</f>
        <v>NM_004333</v>
      </c>
      <c r="B3" s="170" t="s">
        <v>7</v>
      </c>
      <c r="C3" s="166"/>
      <c r="D3" s="166"/>
      <c r="E3" s="166"/>
      <c r="F3" s="171"/>
      <c r="G3" s="171"/>
      <c r="H3" s="171"/>
      <c r="I3" s="171"/>
      <c r="J3" s="171"/>
      <c r="K3" s="171"/>
      <c r="L3" s="171"/>
      <c r="M3" s="176" t="str">
        <f>IF(ISERROR(AVERAGE(Calculations!C4:L4)),"",AVERAGE(Calculations!C4:L4))</f>
        <v/>
      </c>
      <c r="N3" s="176" t="str">
        <f>IF(ISERROR(STDEV(Calculations!C4:L4)),"",IF(COUNT(Calculations!C4:L4)&lt;3,"N/A",STDEV(Calculations!C4:L4)))</f>
        <v/>
      </c>
      <c r="P3" s="84"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8" t="e">
        <f aca="true" t="shared" si="1" ref="AA3:AA6">AVERAGE(Q3:Z3)</f>
        <v>#DIV/0!</v>
      </c>
      <c r="AB3" s="179" t="e">
        <f aca="true" t="shared" si="2" ref="AB3:AB6">STDEV(Q3:Z3)</f>
        <v>#DIV/0!</v>
      </c>
    </row>
    <row r="4" spans="1:28" ht="13.5">
      <c r="A4" s="2" t="str">
        <f>'Gene Table'!C4</f>
        <v>BC004257</v>
      </c>
      <c r="B4" s="172" t="s">
        <v>11</v>
      </c>
      <c r="C4" s="166"/>
      <c r="D4" s="166"/>
      <c r="E4" s="166"/>
      <c r="F4" s="171"/>
      <c r="G4" s="171"/>
      <c r="H4" s="171"/>
      <c r="I4" s="171"/>
      <c r="J4" s="171"/>
      <c r="K4" s="171"/>
      <c r="L4" s="171"/>
      <c r="M4" s="176" t="str">
        <f>IF(ISERROR(AVERAGE(Calculations!C5:L5)),"",AVERAGE(Calculations!C5:L5))</f>
        <v/>
      </c>
      <c r="N4" s="176" t="str">
        <f>IF(ISERROR(STDEV(Calculations!C5:L5)),"",IF(COUNT(Calculations!C5:L5)&lt;3,"N/A",STDEV(Calculations!C5:L5)))</f>
        <v/>
      </c>
      <c r="O4" s="116"/>
      <c r="P4" s="84"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8" t="e">
        <f t="shared" si="1"/>
        <v>#DIV/0!</v>
      </c>
      <c r="AB4" s="179" t="e">
        <f t="shared" si="2"/>
        <v>#DIV/0!</v>
      </c>
    </row>
    <row r="5" spans="1:28" ht="13.5">
      <c r="A5" s="2" t="str">
        <f>'Gene Table'!C5</f>
        <v>NM_004327</v>
      </c>
      <c r="B5" s="170" t="s">
        <v>15</v>
      </c>
      <c r="C5" s="166"/>
      <c r="D5" s="166"/>
      <c r="E5" s="166"/>
      <c r="F5" s="171"/>
      <c r="G5" s="171"/>
      <c r="H5" s="171"/>
      <c r="I5" s="171"/>
      <c r="J5" s="171"/>
      <c r="K5" s="171"/>
      <c r="L5" s="171"/>
      <c r="M5" s="176" t="str">
        <f>IF(ISERROR(AVERAGE(Calculations!C6:L6)),"",AVERAGE(Calculations!C6:L6))</f>
        <v/>
      </c>
      <c r="N5" s="176" t="str">
        <f>IF(ISERROR(STDEV(Calculations!C6:L6)),"",IF(COUNT(Calculations!C6:L6)&lt;3,"N/A",STDEV(Calculations!C6:L6)))</f>
        <v/>
      </c>
      <c r="P5" s="84"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8" t="e">
        <f t="shared" si="1"/>
        <v>#DIV/0!</v>
      </c>
      <c r="AB5" s="179" t="e">
        <f t="shared" si="2"/>
        <v>#DIV/0!</v>
      </c>
    </row>
    <row r="6" spans="1:28" ht="13.5">
      <c r="A6" s="2" t="str">
        <f>'Gene Table'!C6</f>
        <v>NM_002524</v>
      </c>
      <c r="B6" s="172" t="s">
        <v>19</v>
      </c>
      <c r="C6" s="166"/>
      <c r="D6" s="166"/>
      <c r="E6" s="166"/>
      <c r="F6" s="171"/>
      <c r="G6" s="171"/>
      <c r="H6" s="171"/>
      <c r="I6" s="171"/>
      <c r="J6" s="171"/>
      <c r="K6" s="171"/>
      <c r="L6" s="171"/>
      <c r="M6" s="176" t="str">
        <f>IF(ISERROR(AVERAGE(Calculations!C7:L7)),"",AVERAGE(Calculations!C7:L7))</f>
        <v/>
      </c>
      <c r="N6" s="176" t="str">
        <f>IF(ISERROR(STDEV(Calculations!C7:L7)),"",IF(COUNT(Calculations!C7:L7)&lt;3,"N/A",STDEV(Calculations!C7:L7)))</f>
        <v/>
      </c>
      <c r="O6" s="116"/>
      <c r="P6" s="84"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8" t="e">
        <f t="shared" si="1"/>
        <v>#DIV/0!</v>
      </c>
      <c r="AB6" s="179" t="e">
        <f t="shared" si="2"/>
        <v>#DIV/0!</v>
      </c>
    </row>
    <row r="7" spans="1:28" ht="17.25">
      <c r="A7" s="2" t="str">
        <f>'Gene Table'!C7</f>
        <v>NM_004985</v>
      </c>
      <c r="B7" s="170" t="s">
        <v>23</v>
      </c>
      <c r="C7" s="166"/>
      <c r="D7" s="166"/>
      <c r="E7" s="166"/>
      <c r="F7" s="171"/>
      <c r="G7" s="171"/>
      <c r="H7" s="171"/>
      <c r="I7" s="171"/>
      <c r="J7" s="171"/>
      <c r="K7" s="171"/>
      <c r="L7" s="171"/>
      <c r="M7" s="176" t="str">
        <f>IF(ISERROR(AVERAGE(Calculations!C8:L8)),"",AVERAGE(Calculations!C8:L8))</f>
        <v/>
      </c>
      <c r="N7" s="176" t="str">
        <f>IF(ISERROR(STDEV(Calculations!C8:L8)),"",IF(COUNT(Calculations!C8:L8)&lt;3,"N/A",STDEV(Calculations!C8:L8)))</f>
        <v/>
      </c>
      <c r="P7" s="17" t="s">
        <v>396</v>
      </c>
      <c r="Q7" s="66"/>
      <c r="R7" s="66"/>
      <c r="S7" s="66"/>
      <c r="T7" s="66"/>
      <c r="U7" s="66"/>
      <c r="V7" s="66"/>
      <c r="W7" s="66"/>
      <c r="X7" s="66"/>
      <c r="Y7" s="66"/>
      <c r="Z7" s="66"/>
      <c r="AA7" s="66"/>
      <c r="AB7" s="67"/>
    </row>
    <row r="8" spans="1:28" ht="13.5">
      <c r="A8" s="2" t="str">
        <f>'Gene Table'!C8</f>
        <v>NM_006218</v>
      </c>
      <c r="B8" s="172" t="s">
        <v>27</v>
      </c>
      <c r="C8" s="166"/>
      <c r="D8" s="166"/>
      <c r="E8" s="166"/>
      <c r="F8" s="171"/>
      <c r="G8" s="171"/>
      <c r="H8" s="171"/>
      <c r="I8" s="171"/>
      <c r="J8" s="171"/>
      <c r="K8" s="171"/>
      <c r="L8" s="171"/>
      <c r="M8" s="176" t="str">
        <f>IF(ISERROR(AVERAGE(Calculations!C9:L9)),"",AVERAGE(Calculations!C9:L9))</f>
        <v/>
      </c>
      <c r="N8" s="176" t="str">
        <f>IF(ISERROR(STDEV(Calculations!C9:L9)),"",IF(COUNT(Calculations!C9:L9)&lt;3,"N/A",STDEV(Calculations!C9:L9)))</f>
        <v/>
      </c>
      <c r="O8" s="116"/>
      <c r="P8" s="84" t="s">
        <v>392</v>
      </c>
      <c r="Q8" s="177" t="str">
        <f aca="true" t="shared" si="6" ref="Q8:Z8">IF(Q3="","",Q3/SUM(Q$3:Q$6))</f>
        <v/>
      </c>
      <c r="R8" s="177" t="str">
        <f t="shared" si="6"/>
        <v/>
      </c>
      <c r="S8" s="177" t="str">
        <f t="shared" si="6"/>
        <v/>
      </c>
      <c r="T8" s="177" t="str">
        <f t="shared" si="6"/>
        <v/>
      </c>
      <c r="U8" s="177" t="str">
        <f t="shared" si="6"/>
        <v/>
      </c>
      <c r="V8" s="177" t="str">
        <f t="shared" si="6"/>
        <v/>
      </c>
      <c r="W8" s="177" t="str">
        <f t="shared" si="6"/>
        <v/>
      </c>
      <c r="X8" s="177" t="str">
        <f t="shared" si="6"/>
        <v/>
      </c>
      <c r="Y8" s="177" t="str">
        <f t="shared" si="6"/>
        <v/>
      </c>
      <c r="Z8" s="180" t="str">
        <f t="shared" si="6"/>
        <v/>
      </c>
      <c r="AA8" s="181" t="e">
        <f aca="true" t="shared" si="7" ref="AA8:AA11">AVERAGE(Q8:Z8)</f>
        <v>#DIV/0!</v>
      </c>
      <c r="AB8" s="181" t="e">
        <f aca="true" t="shared" si="8" ref="AB8:AB11">STDEV(Q8:Z8)</f>
        <v>#DIV/0!</v>
      </c>
    </row>
    <row r="9" spans="1:28" ht="13.5">
      <c r="A9" s="2" t="str">
        <f>'Gene Table'!C9</f>
        <v>NM_005343</v>
      </c>
      <c r="B9" s="170" t="s">
        <v>31</v>
      </c>
      <c r="C9" s="166"/>
      <c r="D9" s="166"/>
      <c r="E9" s="166"/>
      <c r="F9" s="171"/>
      <c r="G9" s="171"/>
      <c r="H9" s="171"/>
      <c r="I9" s="171"/>
      <c r="J9" s="171"/>
      <c r="K9" s="171"/>
      <c r="L9" s="171"/>
      <c r="M9" s="176" t="str">
        <f>IF(ISERROR(AVERAGE(Calculations!C10:L10)),"",AVERAGE(Calculations!C10:L10))</f>
        <v/>
      </c>
      <c r="N9" s="176" t="str">
        <f>IF(ISERROR(STDEV(Calculations!C10:L10)),"",IF(COUNT(Calculations!C10:L10)&lt;3,"N/A",STDEV(Calculations!C10:L10)))</f>
        <v/>
      </c>
      <c r="P9" s="84" t="s">
        <v>393</v>
      </c>
      <c r="Q9" s="177" t="str">
        <f aca="true" t="shared" si="9" ref="Q9:Z9">IF(Q4="","",Q4/SUM(Q$3:Q$6))</f>
        <v/>
      </c>
      <c r="R9" s="177" t="str">
        <f t="shared" si="9"/>
        <v/>
      </c>
      <c r="S9" s="177" t="str">
        <f t="shared" si="9"/>
        <v/>
      </c>
      <c r="T9" s="177" t="str">
        <f t="shared" si="9"/>
        <v/>
      </c>
      <c r="U9" s="177" t="str">
        <f t="shared" si="9"/>
        <v/>
      </c>
      <c r="V9" s="177" t="str">
        <f t="shared" si="9"/>
        <v/>
      </c>
      <c r="W9" s="177" t="str">
        <f t="shared" si="9"/>
        <v/>
      </c>
      <c r="X9" s="177" t="str">
        <f t="shared" si="9"/>
        <v/>
      </c>
      <c r="Y9" s="177" t="str">
        <f t="shared" si="9"/>
        <v/>
      </c>
      <c r="Z9" s="180" t="str">
        <f t="shared" si="9"/>
        <v/>
      </c>
      <c r="AA9" s="181" t="e">
        <f t="shared" si="7"/>
        <v>#DIV/0!</v>
      </c>
      <c r="AB9" s="181" t="e">
        <f t="shared" si="8"/>
        <v>#DIV/0!</v>
      </c>
    </row>
    <row r="10" spans="1:28" ht="13.5">
      <c r="A10" s="2" t="str">
        <f>'Gene Table'!C10</f>
        <v>NM_005432</v>
      </c>
      <c r="B10" s="172" t="s">
        <v>35</v>
      </c>
      <c r="C10" s="166"/>
      <c r="D10" s="166"/>
      <c r="E10" s="166"/>
      <c r="F10" s="171"/>
      <c r="G10" s="171"/>
      <c r="H10" s="171"/>
      <c r="I10" s="171"/>
      <c r="J10" s="171"/>
      <c r="K10" s="171"/>
      <c r="L10" s="171"/>
      <c r="M10" s="176" t="str">
        <f>IF(ISERROR(AVERAGE(Calculations!C11:L11)),"",AVERAGE(Calculations!C11:L11))</f>
        <v/>
      </c>
      <c r="N10" s="176" t="str">
        <f>IF(ISERROR(STDEV(Calculations!C11:L11)),"",IF(COUNT(Calculations!C11:L11)&lt;3,"N/A",STDEV(Calculations!C11:L11)))</f>
        <v/>
      </c>
      <c r="O10" s="116"/>
      <c r="P10" s="84" t="s">
        <v>394</v>
      </c>
      <c r="Q10" s="177" t="str">
        <f aca="true" t="shared" si="10" ref="Q10:Z10">IF(Q5="","",Q5/SUM(Q$3:Q$6))</f>
        <v/>
      </c>
      <c r="R10" s="177" t="str">
        <f t="shared" si="10"/>
        <v/>
      </c>
      <c r="S10" s="177" t="str">
        <f t="shared" si="10"/>
        <v/>
      </c>
      <c r="T10" s="177" t="str">
        <f t="shared" si="10"/>
        <v/>
      </c>
      <c r="U10" s="177" t="str">
        <f t="shared" si="10"/>
        <v/>
      </c>
      <c r="V10" s="177" t="str">
        <f t="shared" si="10"/>
        <v/>
      </c>
      <c r="W10" s="177" t="str">
        <f t="shared" si="10"/>
        <v/>
      </c>
      <c r="X10" s="177" t="str">
        <f t="shared" si="10"/>
        <v/>
      </c>
      <c r="Y10" s="177" t="str">
        <f t="shared" si="10"/>
        <v/>
      </c>
      <c r="Z10" s="180" t="str">
        <f t="shared" si="10"/>
        <v/>
      </c>
      <c r="AA10" s="181" t="e">
        <f t="shared" si="7"/>
        <v>#DIV/0!</v>
      </c>
      <c r="AB10" s="181" t="e">
        <f t="shared" si="8"/>
        <v>#DIV/0!</v>
      </c>
    </row>
    <row r="11" spans="1:28" ht="13.5">
      <c r="A11" s="2" t="str">
        <f>'Gene Table'!C11</f>
        <v>NM_006297</v>
      </c>
      <c r="B11" s="170" t="s">
        <v>39</v>
      </c>
      <c r="C11" s="166"/>
      <c r="D11" s="166"/>
      <c r="E11" s="166"/>
      <c r="F11" s="171"/>
      <c r="G11" s="171"/>
      <c r="H11" s="171"/>
      <c r="I11" s="171"/>
      <c r="J11" s="171"/>
      <c r="K11" s="171"/>
      <c r="L11" s="171"/>
      <c r="M11" s="176" t="str">
        <f>IF(ISERROR(AVERAGE(Calculations!C12:L12)),"",AVERAGE(Calculations!C12:L12))</f>
        <v/>
      </c>
      <c r="N11" s="176" t="str">
        <f>IF(ISERROR(STDEV(Calculations!C12:L12)),"",IF(COUNT(Calculations!C12:L12)&lt;3,"N/A",STDEV(Calculations!C12:L12)))</f>
        <v/>
      </c>
      <c r="P11" s="84" t="s">
        <v>395</v>
      </c>
      <c r="Q11" s="177" t="str">
        <f aca="true" t="shared" si="11" ref="Q11:Z11">IF(Q6="","",Q6/SUM(Q$3:Q$6))</f>
        <v/>
      </c>
      <c r="R11" s="177" t="str">
        <f t="shared" si="11"/>
        <v/>
      </c>
      <c r="S11" s="177" t="str">
        <f t="shared" si="11"/>
        <v/>
      </c>
      <c r="T11" s="177" t="str">
        <f t="shared" si="11"/>
        <v/>
      </c>
      <c r="U11" s="177" t="str">
        <f t="shared" si="11"/>
        <v/>
      </c>
      <c r="V11" s="177" t="str">
        <f t="shared" si="11"/>
        <v/>
      </c>
      <c r="W11" s="177" t="str">
        <f t="shared" si="11"/>
        <v/>
      </c>
      <c r="X11" s="177" t="str">
        <f t="shared" si="11"/>
        <v/>
      </c>
      <c r="Y11" s="177" t="str">
        <f t="shared" si="11"/>
        <v/>
      </c>
      <c r="Z11" s="180" t="str">
        <f t="shared" si="11"/>
        <v/>
      </c>
      <c r="AA11" s="181" t="e">
        <f t="shared" si="7"/>
        <v>#DIV/0!</v>
      </c>
      <c r="AB11" s="181" t="e">
        <f t="shared" si="8"/>
        <v>#DIV/0!</v>
      </c>
    </row>
    <row r="12" spans="1:15" ht="12.75">
      <c r="A12" s="2" t="str">
        <f>'Gene Table'!C12</f>
        <v>NM_000546</v>
      </c>
      <c r="B12" s="172" t="s">
        <v>43</v>
      </c>
      <c r="C12" s="166"/>
      <c r="D12" s="166"/>
      <c r="E12" s="166"/>
      <c r="F12" s="171"/>
      <c r="G12" s="171"/>
      <c r="H12" s="171"/>
      <c r="I12" s="171"/>
      <c r="J12" s="171"/>
      <c r="K12" s="171"/>
      <c r="L12" s="171"/>
      <c r="M12" s="176" t="str">
        <f>IF(ISERROR(AVERAGE(Calculations!C13:L13)),"",AVERAGE(Calculations!C13:L13))</f>
        <v/>
      </c>
      <c r="N12" s="176" t="str">
        <f>IF(ISERROR(STDEV(Calculations!C13:L13)),"",IF(COUNT(Calculations!C13:L13)&lt;3,"N/A",STDEV(Calculations!C13:L13)))</f>
        <v/>
      </c>
      <c r="O12" s="116"/>
    </row>
    <row r="13" spans="1:14" ht="12.75">
      <c r="A13" s="2" t="str">
        <f>'Gene Table'!C13</f>
        <v>NM_001014431</v>
      </c>
      <c r="B13" s="170" t="s">
        <v>47</v>
      </c>
      <c r="C13" s="166"/>
      <c r="D13" s="166"/>
      <c r="E13" s="166"/>
      <c r="F13" s="171"/>
      <c r="G13" s="171"/>
      <c r="H13" s="171"/>
      <c r="I13" s="171"/>
      <c r="J13" s="171"/>
      <c r="K13" s="171"/>
      <c r="L13" s="171"/>
      <c r="M13" s="176" t="str">
        <f>IF(ISERROR(AVERAGE(Calculations!C14:L14)),"",AVERAGE(Calculations!C14:L14))</f>
        <v/>
      </c>
      <c r="N13" s="176" t="str">
        <f>IF(ISERROR(STDEV(Calculations!C14:L14)),"",IF(COUNT(Calculations!C14:L14)&lt;3,"N/A",STDEV(Calculations!C14:L14)))</f>
        <v/>
      </c>
    </row>
    <row r="14" spans="1:15" ht="12.75">
      <c r="A14" s="2" t="str">
        <f>'Gene Table'!C14</f>
        <v>BC008403</v>
      </c>
      <c r="B14" s="172" t="s">
        <v>51</v>
      </c>
      <c r="C14" s="166"/>
      <c r="D14" s="166"/>
      <c r="E14" s="166"/>
      <c r="F14" s="171"/>
      <c r="G14" s="171"/>
      <c r="H14" s="171"/>
      <c r="I14" s="171"/>
      <c r="J14" s="171"/>
      <c r="K14" s="171"/>
      <c r="L14" s="171"/>
      <c r="M14" s="176" t="str">
        <f>IF(ISERROR(AVERAGE(Calculations!C15:L15)),"",AVERAGE(Calculations!C15:L15))</f>
        <v/>
      </c>
      <c r="N14" s="176" t="str">
        <f>IF(ISERROR(STDEV(Calculations!C15:L15)),"",IF(COUNT(Calculations!C15:L15)&lt;3,"N/A",STDEV(Calculations!C15:L15)))</f>
        <v/>
      </c>
      <c r="O14" s="116"/>
    </row>
    <row r="15" spans="1:14" ht="12.75">
      <c r="A15" s="2" t="str">
        <f>'Gene Table'!C15</f>
        <v>NM_000369</v>
      </c>
      <c r="B15" s="170" t="s">
        <v>55</v>
      </c>
      <c r="C15" s="166"/>
      <c r="D15" s="166"/>
      <c r="E15" s="166"/>
      <c r="F15" s="171"/>
      <c r="G15" s="171"/>
      <c r="H15" s="171"/>
      <c r="I15" s="171"/>
      <c r="J15" s="171"/>
      <c r="K15" s="171"/>
      <c r="L15" s="171"/>
      <c r="M15" s="176" t="str">
        <f>IF(ISERROR(AVERAGE(Calculations!C16:L16)),"",AVERAGE(Calculations!C16:L16))</f>
        <v/>
      </c>
      <c r="N15" s="176" t="str">
        <f>IF(ISERROR(STDEV(Calculations!C16:L16)),"",IF(COUNT(Calculations!C16:L16)&lt;3,"N/A",STDEV(Calculations!C16:L16)))</f>
        <v/>
      </c>
    </row>
    <row r="16" spans="1:15" ht="12.75">
      <c r="A16" s="2" t="str">
        <f>'Gene Table'!C16</f>
        <v>NM_003317</v>
      </c>
      <c r="B16" s="172" t="s">
        <v>59</v>
      </c>
      <c r="C16" s="166"/>
      <c r="D16" s="166"/>
      <c r="E16" s="166"/>
      <c r="F16" s="171"/>
      <c r="G16" s="171"/>
      <c r="H16" s="171"/>
      <c r="I16" s="171"/>
      <c r="J16" s="171"/>
      <c r="K16" s="171"/>
      <c r="L16" s="171"/>
      <c r="M16" s="176" t="str">
        <f>IF(ISERROR(AVERAGE(Calculations!C17:L17)),"",AVERAGE(Calculations!C17:L17))</f>
        <v/>
      </c>
      <c r="N16" s="176" t="str">
        <f>IF(ISERROR(STDEV(Calculations!C17:L17)),"",IF(COUNT(Calculations!C17:L17)&lt;3,"N/A",STDEV(Calculations!C17:L17)))</f>
        <v/>
      </c>
      <c r="O16" s="116"/>
    </row>
    <row r="17" spans="1:14" ht="12.75">
      <c r="A17" s="2" t="str">
        <f>'Gene Table'!C17</f>
        <v>NM_003250</v>
      </c>
      <c r="B17" s="170" t="s">
        <v>63</v>
      </c>
      <c r="C17" s="166"/>
      <c r="D17" s="166"/>
      <c r="E17" s="166"/>
      <c r="F17" s="171"/>
      <c r="G17" s="171"/>
      <c r="H17" s="171"/>
      <c r="I17" s="171"/>
      <c r="J17" s="171"/>
      <c r="K17" s="171"/>
      <c r="L17" s="171"/>
      <c r="M17" s="176" t="str">
        <f>IF(ISERROR(AVERAGE(Calculations!C18:L18)),"",AVERAGE(Calculations!C18:L18))</f>
        <v/>
      </c>
      <c r="N17" s="176" t="str">
        <f>IF(ISERROR(STDEV(Calculations!C18:L18)),"",IF(COUNT(Calculations!C18:L18)&lt;3,"N/A",STDEV(Calculations!C18:L18)))</f>
        <v/>
      </c>
    </row>
    <row r="18" spans="1:15" ht="12.75">
      <c r="A18" s="2" t="str">
        <f>'Gene Table'!C18</f>
        <v>NM_002843</v>
      </c>
      <c r="B18" s="172" t="s">
        <v>67</v>
      </c>
      <c r="C18" s="166"/>
      <c r="D18" s="166"/>
      <c r="E18" s="166"/>
      <c r="F18" s="171"/>
      <c r="G18" s="171"/>
      <c r="H18" s="171"/>
      <c r="I18" s="171"/>
      <c r="J18" s="171"/>
      <c r="K18" s="171"/>
      <c r="L18" s="171"/>
      <c r="M18" s="176" t="str">
        <f>IF(ISERROR(AVERAGE(Calculations!C19:L19)),"",AVERAGE(Calculations!C19:L19))</f>
        <v/>
      </c>
      <c r="N18" s="176" t="str">
        <f>IF(ISERROR(STDEV(Calculations!C19:L19)),"",IF(COUNT(Calculations!C19:L19)&lt;3,"N/A",STDEV(Calculations!C19:L19)))</f>
        <v/>
      </c>
      <c r="O18" s="116"/>
    </row>
    <row r="19" spans="1:14" ht="12.75">
      <c r="A19" s="2" t="str">
        <f>'Gene Table'!C19</f>
        <v>NM_000249</v>
      </c>
      <c r="B19" s="170" t="s">
        <v>71</v>
      </c>
      <c r="C19" s="166"/>
      <c r="D19" s="166"/>
      <c r="E19" s="166"/>
      <c r="F19" s="171"/>
      <c r="G19" s="171"/>
      <c r="H19" s="171"/>
      <c r="I19" s="171"/>
      <c r="J19" s="171"/>
      <c r="K19" s="171"/>
      <c r="L19" s="171"/>
      <c r="M19" s="176" t="str">
        <f>IF(ISERROR(AVERAGE(Calculations!C20:L20)),"",AVERAGE(Calculations!C20:L20))</f>
        <v/>
      </c>
      <c r="N19" s="176" t="str">
        <f>IF(ISERROR(STDEV(Calculations!C20:L20)),"",IF(COUNT(Calculations!C20:L20)&lt;3,"N/A",STDEV(Calculations!C20:L20)))</f>
        <v/>
      </c>
    </row>
    <row r="20" spans="1:15" ht="12.75">
      <c r="A20" s="2" t="str">
        <f>'Gene Table'!C20</f>
        <v>NM_000015</v>
      </c>
      <c r="B20" s="172" t="s">
        <v>75</v>
      </c>
      <c r="C20" s="166"/>
      <c r="D20" s="166"/>
      <c r="E20" s="166"/>
      <c r="F20" s="171"/>
      <c r="G20" s="171"/>
      <c r="H20" s="171"/>
      <c r="I20" s="171"/>
      <c r="J20" s="171"/>
      <c r="K20" s="171"/>
      <c r="L20" s="171"/>
      <c r="M20" s="176" t="str">
        <f>IF(ISERROR(AVERAGE(Calculations!C21:L21)),"",AVERAGE(Calculations!C21:L21))</f>
        <v/>
      </c>
      <c r="N20" s="176" t="str">
        <f>IF(ISERROR(STDEV(Calculations!C21:L21)),"",IF(COUNT(Calculations!C21:L21)&lt;3,"N/A",STDEV(Calculations!C21:L21)))</f>
        <v/>
      </c>
      <c r="O20" s="116"/>
    </row>
    <row r="21" spans="1:14" ht="12.75">
      <c r="A21" s="2" t="str">
        <f>'Gene Table'!C21</f>
        <v>NM_004473</v>
      </c>
      <c r="B21" s="170" t="s">
        <v>79</v>
      </c>
      <c r="C21" s="166"/>
      <c r="D21" s="166"/>
      <c r="E21" s="166"/>
      <c r="F21" s="171"/>
      <c r="G21" s="171"/>
      <c r="H21" s="171"/>
      <c r="I21" s="171"/>
      <c r="J21" s="171"/>
      <c r="K21" s="171"/>
      <c r="L21" s="171"/>
      <c r="M21" s="176" t="str">
        <f>IF(ISERROR(AVERAGE(Calculations!C22:L22)),"",AVERAGE(Calculations!C22:L22))</f>
        <v/>
      </c>
      <c r="N21" s="176" t="str">
        <f>IF(ISERROR(STDEV(Calculations!C22:L22)),"",IF(COUNT(Calculations!C22:L22)&lt;3,"N/A",STDEV(Calculations!C22:L22)))</f>
        <v/>
      </c>
    </row>
    <row r="22" spans="1:15" ht="12.75">
      <c r="A22" s="2" t="str">
        <f>'Gene Table'!C22</f>
        <v>NM_004832</v>
      </c>
      <c r="B22" s="172" t="s">
        <v>83</v>
      </c>
      <c r="C22" s="166"/>
      <c r="D22" s="166"/>
      <c r="E22" s="166"/>
      <c r="F22" s="171"/>
      <c r="G22" s="171"/>
      <c r="H22" s="171"/>
      <c r="I22" s="171"/>
      <c r="J22" s="171"/>
      <c r="K22" s="171"/>
      <c r="L22" s="171"/>
      <c r="M22" s="176" t="str">
        <f>IF(ISERROR(AVERAGE(Calculations!C23:L23)),"",AVERAGE(Calculations!C23:L23))</f>
        <v/>
      </c>
      <c r="N22" s="176" t="str">
        <f>IF(ISERROR(STDEV(Calculations!C23:L23)),"",IF(COUNT(Calculations!C23:L23)&lt;3,"N/A",STDEV(Calculations!C23:L23)))</f>
        <v/>
      </c>
      <c r="O22" s="116"/>
    </row>
    <row r="23" spans="1:14" ht="12.75">
      <c r="A23" s="2" t="str">
        <f>'Gene Table'!C23</f>
        <v>NM_005436</v>
      </c>
      <c r="B23" s="170" t="s">
        <v>87</v>
      </c>
      <c r="C23" s="166"/>
      <c r="D23" s="166"/>
      <c r="E23" s="166"/>
      <c r="F23" s="171"/>
      <c r="G23" s="171"/>
      <c r="H23" s="171"/>
      <c r="I23" s="171"/>
      <c r="J23" s="171"/>
      <c r="K23" s="171"/>
      <c r="L23" s="171"/>
      <c r="M23" s="176" t="str">
        <f>IF(ISERROR(AVERAGE(Calculations!C24:L24)),"",AVERAGE(Calculations!C24:L24))</f>
        <v/>
      </c>
      <c r="N23" s="176" t="str">
        <f>IF(ISERROR(STDEV(Calculations!C24:L24)),"",IF(COUNT(Calculations!C24:L24)&lt;3,"N/A",STDEV(Calculations!C24:L24)))</f>
        <v/>
      </c>
    </row>
    <row r="24" spans="1:15" ht="12.75">
      <c r="A24" s="2" t="str">
        <f>'Gene Table'!C24</f>
        <v>NM_003401</v>
      </c>
      <c r="B24" s="172" t="s">
        <v>91</v>
      </c>
      <c r="C24" s="166"/>
      <c r="D24" s="166"/>
      <c r="E24" s="166"/>
      <c r="F24" s="171"/>
      <c r="G24" s="171"/>
      <c r="H24" s="171"/>
      <c r="I24" s="171"/>
      <c r="J24" s="171"/>
      <c r="K24" s="171"/>
      <c r="L24" s="171"/>
      <c r="M24" s="176" t="str">
        <f>IF(ISERROR(AVERAGE(Calculations!C25:L25)),"",AVERAGE(Calculations!C25:L25))</f>
        <v/>
      </c>
      <c r="N24" s="176" t="str">
        <f>IF(ISERROR(STDEV(Calculations!C25:L25)),"",IF(COUNT(Calculations!C25:L25)&lt;3,"N/A",STDEV(Calculations!C25:L25)))</f>
        <v/>
      </c>
      <c r="O24" s="116"/>
    </row>
    <row r="25" spans="1:14" ht="12.75">
      <c r="A25" s="2" t="str">
        <f>'Gene Table'!C25</f>
        <v>NM_001025366</v>
      </c>
      <c r="B25" s="170" t="s">
        <v>95</v>
      </c>
      <c r="C25" s="166"/>
      <c r="D25" s="166"/>
      <c r="E25" s="166"/>
      <c r="F25" s="171"/>
      <c r="G25" s="171"/>
      <c r="H25" s="171"/>
      <c r="I25" s="171"/>
      <c r="J25" s="171"/>
      <c r="K25" s="171"/>
      <c r="L25" s="171"/>
      <c r="M25" s="176" t="str">
        <f>IF(ISERROR(AVERAGE(Calculations!C26:L26)),"",AVERAGE(Calculations!C26:L26))</f>
        <v/>
      </c>
      <c r="N25" s="176" t="str">
        <f>IF(ISERROR(STDEV(Calculations!C26:L26)),"",IF(COUNT(Calculations!C26:L26)&lt;3,"N/A",STDEV(Calculations!C26:L26)))</f>
        <v/>
      </c>
    </row>
    <row r="26" spans="1:15" ht="12.75">
      <c r="A26" s="2" t="str">
        <f>'Gene Table'!C26</f>
        <v>NM_003235</v>
      </c>
      <c r="B26" s="172" t="s">
        <v>99</v>
      </c>
      <c r="C26" s="166"/>
      <c r="D26" s="166"/>
      <c r="E26" s="166"/>
      <c r="F26" s="171"/>
      <c r="G26" s="171"/>
      <c r="H26" s="171"/>
      <c r="I26" s="171"/>
      <c r="J26" s="171"/>
      <c r="K26" s="171"/>
      <c r="L26" s="171"/>
      <c r="M26" s="176" t="str">
        <f>IF(ISERROR(AVERAGE(Calculations!C27:L27)),"",AVERAGE(Calculations!C27:L27))</f>
        <v/>
      </c>
      <c r="N26" s="176" t="str">
        <f>IF(ISERROR(STDEV(Calculations!C27:L27)),"",IF(COUNT(Calculations!C27:L27)&lt;3,"N/A",STDEV(Calculations!C27:L27)))</f>
        <v/>
      </c>
      <c r="O26" s="116"/>
    </row>
    <row r="27" spans="1:14" ht="12.75">
      <c r="A27" s="2" t="str">
        <f>'Gene Table'!C27</f>
        <v>NM_002880</v>
      </c>
      <c r="B27" s="170" t="s">
        <v>103</v>
      </c>
      <c r="C27" s="166"/>
      <c r="D27" s="166"/>
      <c r="E27" s="166"/>
      <c r="F27" s="171"/>
      <c r="G27" s="171"/>
      <c r="H27" s="171"/>
      <c r="I27" s="171"/>
      <c r="J27" s="171"/>
      <c r="K27" s="171"/>
      <c r="L27" s="171"/>
      <c r="M27" s="176" t="str">
        <f>IF(ISERROR(AVERAGE(Calculations!C28:L28)),"",AVERAGE(Calculations!C28:L28))</f>
        <v/>
      </c>
      <c r="N27" s="176" t="str">
        <f>IF(ISERROR(STDEV(Calculations!C28:L28)),"",IF(COUNT(Calculations!C28:L28)&lt;3,"N/A",STDEV(Calculations!C28:L28)))</f>
        <v/>
      </c>
    </row>
    <row r="28" spans="1:15" ht="12.75">
      <c r="A28" s="2" t="str">
        <f>'Gene Table'!C28</f>
        <v>NM_001007792</v>
      </c>
      <c r="B28" s="172" t="s">
        <v>107</v>
      </c>
      <c r="C28" s="166"/>
      <c r="D28" s="166"/>
      <c r="E28" s="166"/>
      <c r="F28" s="171"/>
      <c r="G28" s="171"/>
      <c r="H28" s="171"/>
      <c r="I28" s="171"/>
      <c r="J28" s="171"/>
      <c r="K28" s="171"/>
      <c r="L28" s="171"/>
      <c r="M28" s="176" t="str">
        <f>IF(ISERROR(AVERAGE(Calculations!C29:L29)),"",AVERAGE(Calculations!C29:L29))</f>
        <v/>
      </c>
      <c r="N28" s="176" t="str">
        <f>IF(ISERROR(STDEV(Calculations!C29:L29)),"",IF(COUNT(Calculations!C29:L29)&lt;3,"N/A",STDEV(Calculations!C29:L29)))</f>
        <v/>
      </c>
      <c r="O28" s="116"/>
    </row>
    <row r="29" spans="1:14" ht="12.75">
      <c r="A29" s="2" t="str">
        <f>'Gene Table'!C29</f>
        <v>NM_002467</v>
      </c>
      <c r="B29" s="170" t="s">
        <v>111</v>
      </c>
      <c r="C29" s="166"/>
      <c r="D29" s="166"/>
      <c r="E29" s="166"/>
      <c r="F29" s="171"/>
      <c r="G29" s="171"/>
      <c r="H29" s="171"/>
      <c r="I29" s="171"/>
      <c r="J29" s="171"/>
      <c r="K29" s="171"/>
      <c r="L29" s="171"/>
      <c r="M29" s="176" t="str">
        <f>IF(ISERROR(AVERAGE(Calculations!C30:L30)),"",AVERAGE(Calculations!C30:L30))</f>
        <v/>
      </c>
      <c r="N29" s="176" t="str">
        <f>IF(ISERROR(STDEV(Calculations!C30:L30)),"",IF(COUNT(Calculations!C30:L30)&lt;3,"N/A",STDEV(Calculations!C30:L30)))</f>
        <v/>
      </c>
    </row>
    <row r="30" spans="1:15" ht="13.5">
      <c r="A30" s="2" t="str">
        <f>'Gene Table'!C30</f>
        <v>NM_002439</v>
      </c>
      <c r="B30" s="172" t="s">
        <v>115</v>
      </c>
      <c r="C30" s="166"/>
      <c r="D30" s="166"/>
      <c r="E30" s="166"/>
      <c r="F30" s="171"/>
      <c r="G30" s="171"/>
      <c r="H30" s="171"/>
      <c r="I30" s="171"/>
      <c r="J30" s="171"/>
      <c r="K30" s="171"/>
      <c r="L30" s="171"/>
      <c r="M30" s="176" t="str">
        <f>IF(ISERROR(AVERAGE(Calculations!C31:L31)),"",AVERAGE(Calculations!C31:L31))</f>
        <v/>
      </c>
      <c r="N30" s="176" t="str">
        <f>IF(ISERROR(STDEV(Calculations!C31:L31)),"",IF(COUNT(Calculations!C31:L31)&lt;3,"N/A",STDEV(Calculations!C31:L31)))</f>
        <v/>
      </c>
      <c r="O30" s="116"/>
    </row>
    <row r="31" spans="1:14" ht="13.5">
      <c r="A31" s="2" t="str">
        <f>'Gene Table'!C31</f>
        <v>NM_002312</v>
      </c>
      <c r="B31" s="170" t="s">
        <v>119</v>
      </c>
      <c r="C31" s="166"/>
      <c r="D31" s="166"/>
      <c r="E31" s="166"/>
      <c r="F31" s="171"/>
      <c r="G31" s="171"/>
      <c r="H31" s="171"/>
      <c r="I31" s="171"/>
      <c r="J31" s="171"/>
      <c r="K31" s="171"/>
      <c r="L31" s="171"/>
      <c r="M31" s="176" t="str">
        <f>IF(ISERROR(AVERAGE(Calculations!C32:L32)),"",AVERAGE(Calculations!C32:L32))</f>
        <v/>
      </c>
      <c r="N31" s="176" t="str">
        <f>IF(ISERROR(STDEV(Calculations!C32:L32)),"",IF(COUNT(Calculations!C32:L32)&lt;3,"N/A",STDEV(Calculations!C32:L32)))</f>
        <v/>
      </c>
    </row>
    <row r="32" spans="1:15" ht="13.5">
      <c r="A32" s="2" t="str">
        <f>'Gene Table'!C32</f>
        <v>NM_002075</v>
      </c>
      <c r="B32" s="172" t="s">
        <v>123</v>
      </c>
      <c r="C32" s="166"/>
      <c r="D32" s="166"/>
      <c r="E32" s="166"/>
      <c r="F32" s="171"/>
      <c r="G32" s="171"/>
      <c r="H32" s="171"/>
      <c r="I32" s="171"/>
      <c r="J32" s="171"/>
      <c r="K32" s="171"/>
      <c r="L32" s="171"/>
      <c r="M32" s="176" t="str">
        <f>IF(ISERROR(AVERAGE(Calculations!C33:L33)),"",AVERAGE(Calculations!C33:L33))</f>
        <v/>
      </c>
      <c r="N32" s="176" t="str">
        <f>IF(ISERROR(STDEV(Calculations!C33:L33)),"",IF(COUNT(Calculations!C33:L33)&lt;3,"N/A",STDEV(Calculations!C33:L33)))</f>
        <v/>
      </c>
      <c r="O32" s="116"/>
    </row>
    <row r="33" spans="1:14" ht="13.5">
      <c r="A33" s="2" t="str">
        <f>'Gene Table'!C33</f>
        <v>NM_005228</v>
      </c>
      <c r="B33" s="170" t="s">
        <v>127</v>
      </c>
      <c r="C33" s="166"/>
      <c r="D33" s="166"/>
      <c r="E33" s="166"/>
      <c r="F33" s="171"/>
      <c r="G33" s="171"/>
      <c r="H33" s="171"/>
      <c r="I33" s="171"/>
      <c r="J33" s="171"/>
      <c r="K33" s="171"/>
      <c r="L33" s="171"/>
      <c r="M33" s="176" t="str">
        <f>IF(ISERROR(AVERAGE(Calculations!C34:L34)),"",AVERAGE(Calculations!C34:L34))</f>
        <v/>
      </c>
      <c r="N33" s="176" t="str">
        <f>IF(ISERROR(STDEV(Calculations!C34:L34)),"",IF(COUNT(Calculations!C34:L34)&lt;3,"N/A",STDEV(Calculations!C34:L34)))</f>
        <v/>
      </c>
    </row>
    <row r="34" spans="1:15" ht="13.5">
      <c r="A34" s="2" t="str">
        <f>'Gene Table'!C34</f>
        <v>NM_000499</v>
      </c>
      <c r="B34" s="172" t="s">
        <v>131</v>
      </c>
      <c r="C34" s="166"/>
      <c r="D34" s="166"/>
      <c r="E34" s="166"/>
      <c r="F34" s="171"/>
      <c r="G34" s="171"/>
      <c r="H34" s="171"/>
      <c r="I34" s="171"/>
      <c r="J34" s="171"/>
      <c r="K34" s="171"/>
      <c r="L34" s="171"/>
      <c r="M34" s="176" t="str">
        <f>IF(ISERROR(AVERAGE(Calculations!C35:L35)),"",AVERAGE(Calculations!C35:L35))</f>
        <v/>
      </c>
      <c r="N34" s="176" t="str">
        <f>IF(ISERROR(STDEV(Calculations!C35:L35)),"",IF(COUNT(Calculations!C35:L35)&lt;3,"N/A",STDEV(Calculations!C35:L35)))</f>
        <v/>
      </c>
      <c r="O34" s="116"/>
    </row>
    <row r="35" spans="1:14" ht="13.5">
      <c r="A35" s="2" t="str">
        <f>'Gene Table'!C35</f>
        <v>NM_003002</v>
      </c>
      <c r="B35" s="170" t="s">
        <v>135</v>
      </c>
      <c r="C35" s="166"/>
      <c r="D35" s="166"/>
      <c r="E35" s="166"/>
      <c r="F35" s="171"/>
      <c r="G35" s="171"/>
      <c r="H35" s="171"/>
      <c r="I35" s="171"/>
      <c r="J35" s="171"/>
      <c r="K35" s="171"/>
      <c r="L35" s="171"/>
      <c r="M35" s="176" t="str">
        <f>IF(ISERROR(AVERAGE(Calculations!C36:L36)),"",AVERAGE(Calculations!C36:L36))</f>
        <v/>
      </c>
      <c r="N35" s="176" t="str">
        <f>IF(ISERROR(STDEV(Calculations!C36:L36)),"",IF(COUNT(Calculations!C36:L36)&lt;3,"N/A",STDEV(Calculations!C36:L36)))</f>
        <v/>
      </c>
    </row>
    <row r="36" spans="1:15" ht="13.5">
      <c r="A36" s="2" t="str">
        <f>'Gene Table'!C36</f>
        <v>NM_005264</v>
      </c>
      <c r="B36" s="172" t="s">
        <v>139</v>
      </c>
      <c r="C36" s="166"/>
      <c r="D36" s="166"/>
      <c r="E36" s="166"/>
      <c r="F36" s="171"/>
      <c r="G36" s="171"/>
      <c r="H36" s="171"/>
      <c r="I36" s="171"/>
      <c r="J36" s="171"/>
      <c r="K36" s="171"/>
      <c r="L36" s="171"/>
      <c r="M36" s="176" t="str">
        <f>IF(ISERROR(AVERAGE(Calculations!C37:L37)),"",AVERAGE(Calculations!C37:L37))</f>
        <v/>
      </c>
      <c r="N36" s="176" t="str">
        <f>IF(ISERROR(STDEV(Calculations!C37:L37)),"",IF(COUNT(Calculations!C37:L37)&lt;3,"N/A",STDEV(Calculations!C37:L37)))</f>
        <v/>
      </c>
      <c r="O36" s="116"/>
    </row>
    <row r="37" spans="1:14" ht="13.5">
      <c r="A37" s="2" t="str">
        <f>'Gene Table'!C37</f>
        <v>BC015035</v>
      </c>
      <c r="B37" s="170" t="s">
        <v>143</v>
      </c>
      <c r="C37" s="166"/>
      <c r="D37" s="166"/>
      <c r="E37" s="166"/>
      <c r="F37" s="171"/>
      <c r="G37" s="171"/>
      <c r="H37" s="171"/>
      <c r="I37" s="171"/>
      <c r="J37" s="171"/>
      <c r="K37" s="171"/>
      <c r="L37" s="171"/>
      <c r="M37" s="176" t="str">
        <f>IF(ISERROR(AVERAGE(Calculations!C38:L38)),"",AVERAGE(Calculations!C38:L38))</f>
        <v/>
      </c>
      <c r="N37" s="176" t="str">
        <f>IF(ISERROR(STDEV(Calculations!C38:L38)),"",IF(COUNT(Calculations!C38:L38)&lt;3,"N/A",STDEV(Calculations!C38:L38)))</f>
        <v/>
      </c>
    </row>
    <row r="38" spans="1:15" ht="13.5">
      <c r="A38" s="2" t="str">
        <f>'Gene Table'!C38</f>
        <v>NM_175940</v>
      </c>
      <c r="B38" s="172" t="s">
        <v>147</v>
      </c>
      <c r="C38" s="166"/>
      <c r="D38" s="166"/>
      <c r="E38" s="166"/>
      <c r="F38" s="171"/>
      <c r="G38" s="171"/>
      <c r="H38" s="171"/>
      <c r="I38" s="171"/>
      <c r="J38" s="171"/>
      <c r="K38" s="171"/>
      <c r="L38" s="171"/>
      <c r="M38" s="176" t="str">
        <f>IF(ISERROR(AVERAGE(Calculations!C39:L39)),"",AVERAGE(Calculations!C39:L39))</f>
        <v/>
      </c>
      <c r="N38" s="176" t="str">
        <f>IF(ISERROR(STDEV(Calculations!C39:L39)),"",IF(COUNT(Calculations!C39:L39)&lt;3,"N/A",STDEV(Calculations!C39:L39)))</f>
        <v/>
      </c>
      <c r="O38" s="116"/>
    </row>
    <row r="39" spans="1:14" ht="13.5">
      <c r="A39" s="2" t="str">
        <f>'Gene Table'!C39</f>
        <v>NM_005121</v>
      </c>
      <c r="B39" s="170" t="s">
        <v>151</v>
      </c>
      <c r="C39" s="166"/>
      <c r="D39" s="166"/>
      <c r="E39" s="166"/>
      <c r="F39" s="171"/>
      <c r="G39" s="171"/>
      <c r="H39" s="171"/>
      <c r="I39" s="171"/>
      <c r="J39" s="171"/>
      <c r="K39" s="171"/>
      <c r="L39" s="171"/>
      <c r="M39" s="176" t="str">
        <f>IF(ISERROR(AVERAGE(Calculations!C40:L40)),"",AVERAGE(Calculations!C40:L40))</f>
        <v/>
      </c>
      <c r="N39" s="176" t="str">
        <f>IF(ISERROR(STDEV(Calculations!C40:L40)),"",IF(COUNT(Calculations!C40:L40)&lt;3,"N/A",STDEV(Calculations!C40:L40)))</f>
        <v/>
      </c>
    </row>
    <row r="40" spans="1:15" ht="13.5">
      <c r="A40" s="2" t="str">
        <f>'Gene Table'!C40</f>
        <v>NM_170751</v>
      </c>
      <c r="B40" s="172" t="s">
        <v>155</v>
      </c>
      <c r="C40" s="166"/>
      <c r="D40" s="166"/>
      <c r="E40" s="166"/>
      <c r="F40" s="171"/>
      <c r="G40" s="171"/>
      <c r="H40" s="171"/>
      <c r="I40" s="171"/>
      <c r="J40" s="171"/>
      <c r="K40" s="171"/>
      <c r="L40" s="171"/>
      <c r="M40" s="176" t="str">
        <f>IF(ISERROR(AVERAGE(Calculations!C41:L41)),"",AVERAGE(Calculations!C41:L41))</f>
        <v/>
      </c>
      <c r="N40" s="176" t="str">
        <f>IF(ISERROR(STDEV(Calculations!C41:L41)),"",IF(COUNT(Calculations!C41:L41)&lt;3,"N/A",STDEV(Calculations!C41:L41)))</f>
        <v/>
      </c>
      <c r="O40" s="116"/>
    </row>
    <row r="41" spans="1:14" ht="13.5">
      <c r="A41" s="2" t="str">
        <f>'Gene Table'!C41</f>
        <v>NM_004239</v>
      </c>
      <c r="B41" s="170" t="s">
        <v>159</v>
      </c>
      <c r="C41" s="166"/>
      <c r="D41" s="166"/>
      <c r="E41" s="166"/>
      <c r="F41" s="171"/>
      <c r="G41" s="171"/>
      <c r="H41" s="171"/>
      <c r="I41" s="171"/>
      <c r="J41" s="171"/>
      <c r="K41" s="171"/>
      <c r="L41" s="171"/>
      <c r="M41" s="176" t="str">
        <f>IF(ISERROR(AVERAGE(Calculations!C42:L42)),"",AVERAGE(Calculations!C42:L42))</f>
        <v/>
      </c>
      <c r="N41" s="176" t="str">
        <f>IF(ISERROR(STDEV(Calculations!C42:L42)),"",IF(COUNT(Calculations!C42:L42)&lt;3,"N/A",STDEV(Calculations!C42:L42)))</f>
        <v/>
      </c>
    </row>
    <row r="42" spans="1:15" ht="13.5">
      <c r="A42" s="2" t="str">
        <f>'Gene Table'!C42</f>
        <v>NM_004238</v>
      </c>
      <c r="B42" s="172" t="s">
        <v>163</v>
      </c>
      <c r="C42" s="166"/>
      <c r="D42" s="166"/>
      <c r="E42" s="166"/>
      <c r="F42" s="171"/>
      <c r="G42" s="171"/>
      <c r="H42" s="171"/>
      <c r="I42" s="171"/>
      <c r="J42" s="171"/>
      <c r="K42" s="171"/>
      <c r="L42" s="171"/>
      <c r="M42" s="176" t="str">
        <f>IF(ISERROR(AVERAGE(Calculations!C43:L43)),"",AVERAGE(Calculations!C43:L43))</f>
        <v/>
      </c>
      <c r="N42" s="176" t="str">
        <f>IF(ISERROR(STDEV(Calculations!C43:L43)),"",IF(COUNT(Calculations!C43:L43)&lt;3,"N/A",STDEV(Calculations!C43:L43)))</f>
        <v/>
      </c>
      <c r="O42" s="116"/>
    </row>
    <row r="43" spans="1:14" ht="13.5">
      <c r="A43" s="2" t="str">
        <f>'Gene Table'!C43</f>
        <v>NM_004760</v>
      </c>
      <c r="B43" s="170" t="s">
        <v>167</v>
      </c>
      <c r="C43" s="166"/>
      <c r="D43" s="166"/>
      <c r="E43" s="166"/>
      <c r="F43" s="171"/>
      <c r="G43" s="171"/>
      <c r="H43" s="171"/>
      <c r="I43" s="171"/>
      <c r="J43" s="171"/>
      <c r="K43" s="171"/>
      <c r="L43" s="171"/>
      <c r="M43" s="176" t="str">
        <f>IF(ISERROR(AVERAGE(Calculations!C44:L44)),"",AVERAGE(Calculations!C44:L44))</f>
        <v/>
      </c>
      <c r="N43" s="176" t="str">
        <f>IF(ISERROR(STDEV(Calculations!C44:L44)),"",IF(COUNT(Calculations!C44:L44)&lt;3,"N/A",STDEV(Calculations!C44:L44)))</f>
        <v/>
      </c>
    </row>
    <row r="44" spans="1:15" ht="13.5">
      <c r="A44" s="2" t="str">
        <f>'Gene Table'!C44</f>
        <v>NM_004226</v>
      </c>
      <c r="B44" s="172" t="s">
        <v>171</v>
      </c>
      <c r="C44" s="166"/>
      <c r="D44" s="166"/>
      <c r="E44" s="166"/>
      <c r="F44" s="171"/>
      <c r="G44" s="171"/>
      <c r="H44" s="171"/>
      <c r="I44" s="171"/>
      <c r="J44" s="171"/>
      <c r="K44" s="171"/>
      <c r="L44" s="171"/>
      <c r="M44" s="176" t="str">
        <f>IF(ISERROR(AVERAGE(Calculations!C45:L45)),"",AVERAGE(Calculations!C45:L45))</f>
        <v/>
      </c>
      <c r="N44" s="176" t="str">
        <f>IF(ISERROR(STDEV(Calculations!C45:L45)),"",IF(COUNT(Calculations!C45:L45)&lt;3,"N/A",STDEV(Calculations!C45:L45)))</f>
        <v/>
      </c>
      <c r="O44" s="116"/>
    </row>
    <row r="45" spans="1:14" ht="13.5">
      <c r="A45" s="2" t="str">
        <f>'Gene Table'!C45</f>
        <v>NM_003977</v>
      </c>
      <c r="B45" s="170" t="s">
        <v>175</v>
      </c>
      <c r="C45" s="166"/>
      <c r="D45" s="166"/>
      <c r="E45" s="166"/>
      <c r="F45" s="171"/>
      <c r="G45" s="171"/>
      <c r="H45" s="171"/>
      <c r="I45" s="171"/>
      <c r="J45" s="171"/>
      <c r="K45" s="171"/>
      <c r="L45" s="171"/>
      <c r="M45" s="176" t="str">
        <f>IF(ISERROR(AVERAGE(Calculations!C46:L46)),"",AVERAGE(Calculations!C46:L46))</f>
        <v/>
      </c>
      <c r="N45" s="176" t="str">
        <f>IF(ISERROR(STDEV(Calculations!C46:L46)),"",IF(COUNT(Calculations!C46:L46)&lt;3,"N/A",STDEV(Calculations!C46:L46)))</f>
        <v/>
      </c>
    </row>
    <row r="46" spans="1:15" ht="13.5">
      <c r="A46" s="2" t="str">
        <f>'Gene Table'!C46</f>
        <v>NM_032119</v>
      </c>
      <c r="B46" s="172" t="s">
        <v>179</v>
      </c>
      <c r="C46" s="166"/>
      <c r="D46" s="166"/>
      <c r="E46" s="166"/>
      <c r="F46" s="171"/>
      <c r="G46" s="171"/>
      <c r="H46" s="171"/>
      <c r="I46" s="171"/>
      <c r="J46" s="171"/>
      <c r="K46" s="171"/>
      <c r="L46" s="171"/>
      <c r="M46" s="176" t="str">
        <f>IF(ISERROR(AVERAGE(Calculations!C47:L47)),"",AVERAGE(Calculations!C47:L47))</f>
        <v/>
      </c>
      <c r="N46" s="176" t="str">
        <f>IF(ISERROR(STDEV(Calculations!C47:L47)),"",IF(COUNT(Calculations!C47:L47)&lt;3,"N/A",STDEV(Calculations!C47:L47)))</f>
        <v/>
      </c>
      <c r="O46" s="116"/>
    </row>
    <row r="47" spans="1:14" ht="13.5">
      <c r="A47" s="2" t="str">
        <f>'Gene Table'!C47</f>
        <v>NM_005437</v>
      </c>
      <c r="B47" s="170" t="s">
        <v>183</v>
      </c>
      <c r="C47" s="166"/>
      <c r="D47" s="166"/>
      <c r="E47" s="166"/>
      <c r="F47" s="171"/>
      <c r="G47" s="171"/>
      <c r="H47" s="171"/>
      <c r="I47" s="171"/>
      <c r="J47" s="171"/>
      <c r="K47" s="171"/>
      <c r="L47" s="171"/>
      <c r="M47" s="176" t="str">
        <f>IF(ISERROR(AVERAGE(Calculations!C48:L48)),"",AVERAGE(Calculations!C48:L48))</f>
        <v/>
      </c>
      <c r="N47" s="176" t="str">
        <f>IF(ISERROR(STDEV(Calculations!C48:L48)),"",IF(COUNT(Calculations!C48:L48)&lt;3,"N/A",STDEV(Calculations!C48:L48)))</f>
        <v/>
      </c>
    </row>
    <row r="48" spans="1:15" ht="13.5">
      <c r="A48" s="2" t="str">
        <f>'Gene Table'!C48</f>
        <v>NM_001008540</v>
      </c>
      <c r="B48" s="172" t="s">
        <v>187</v>
      </c>
      <c r="C48" s="166"/>
      <c r="D48" s="166"/>
      <c r="E48" s="166"/>
      <c r="F48" s="171"/>
      <c r="G48" s="171"/>
      <c r="H48" s="171"/>
      <c r="I48" s="171"/>
      <c r="J48" s="171"/>
      <c r="K48" s="171"/>
      <c r="L48" s="171"/>
      <c r="M48" s="176" t="str">
        <f>IF(ISERROR(AVERAGE(Calculations!C49:L49)),"",AVERAGE(Calculations!C49:L49))</f>
        <v/>
      </c>
      <c r="N48" s="176" t="str">
        <f>IF(ISERROR(STDEV(Calculations!C49:L49)),"",IF(COUNT(Calculations!C49:L49)&lt;3,"N/A",STDEV(Calculations!C49:L49)))</f>
        <v/>
      </c>
      <c r="O48" s="116"/>
    </row>
    <row r="49" spans="1:14" ht="13.5">
      <c r="A49" s="2" t="str">
        <f>'Gene Table'!C49</f>
        <v>NM_003466</v>
      </c>
      <c r="B49" s="170" t="s">
        <v>191</v>
      </c>
      <c r="C49" s="166"/>
      <c r="D49" s="166"/>
      <c r="E49" s="166"/>
      <c r="F49" s="171"/>
      <c r="G49" s="171"/>
      <c r="H49" s="171"/>
      <c r="I49" s="171"/>
      <c r="J49" s="171"/>
      <c r="K49" s="171"/>
      <c r="L49" s="171"/>
      <c r="M49" s="176" t="str">
        <f>IF(ISERROR(AVERAGE(Calculations!C50:L50)),"",AVERAGE(Calculations!C50:L50))</f>
        <v/>
      </c>
      <c r="N49" s="176" t="str">
        <f>IF(ISERROR(STDEV(Calculations!C50:L50)),"",IF(COUNT(Calculations!C50:L50)&lt;3,"N/A",STDEV(Calculations!C50:L50)))</f>
        <v/>
      </c>
    </row>
    <row r="50" spans="1:15" ht="13.5">
      <c r="A50" s="2" t="str">
        <f>'Gene Table'!C50</f>
        <v>NM_006301</v>
      </c>
      <c r="B50" s="172" t="s">
        <v>195</v>
      </c>
      <c r="C50" s="166"/>
      <c r="D50" s="166"/>
      <c r="E50" s="166"/>
      <c r="F50" s="171"/>
      <c r="G50" s="171"/>
      <c r="H50" s="171"/>
      <c r="I50" s="171"/>
      <c r="J50" s="171"/>
      <c r="K50" s="171"/>
      <c r="L50" s="171"/>
      <c r="M50" s="176" t="str">
        <f>IF(ISERROR(AVERAGE(Calculations!C51:L51)),"",AVERAGE(Calculations!C51:L51))</f>
        <v/>
      </c>
      <c r="N50" s="176" t="str">
        <f>IF(ISERROR(STDEV(Calculations!C51:L51)),"",IF(COUNT(Calculations!C51:L51)&lt;3,"N/A",STDEV(Calculations!C51:L51)))</f>
        <v/>
      </c>
      <c r="O50" s="116"/>
    </row>
    <row r="51" spans="1:14" ht="13.5">
      <c r="A51" s="2" t="str">
        <f>'Gene Table'!C51</f>
        <v>NM_021141</v>
      </c>
      <c r="B51" s="170" t="s">
        <v>199</v>
      </c>
      <c r="C51" s="166"/>
      <c r="D51" s="166"/>
      <c r="E51" s="166"/>
      <c r="F51" s="171"/>
      <c r="G51" s="171"/>
      <c r="H51" s="171"/>
      <c r="I51" s="171"/>
      <c r="J51" s="171"/>
      <c r="K51" s="171"/>
      <c r="L51" s="171"/>
      <c r="M51" s="176" t="str">
        <f>IF(ISERROR(AVERAGE(Calculations!C52:L52)),"",AVERAGE(Calculations!C52:L52))</f>
        <v/>
      </c>
      <c r="N51" s="176" t="str">
        <f>IF(ISERROR(STDEV(Calculations!C52:L52)),"",IF(COUNT(Calculations!C52:L52)&lt;3,"N/A",STDEV(Calculations!C52:L52)))</f>
        <v/>
      </c>
    </row>
    <row r="52" spans="1:15" ht="13.5">
      <c r="A52" s="2" t="str">
        <f>'Gene Table'!C52</f>
        <v>NM_005431</v>
      </c>
      <c r="B52" s="172" t="s">
        <v>203</v>
      </c>
      <c r="C52" s="166"/>
      <c r="D52" s="166"/>
      <c r="E52" s="166"/>
      <c r="F52" s="171"/>
      <c r="G52" s="171"/>
      <c r="H52" s="171"/>
      <c r="I52" s="171"/>
      <c r="J52" s="171"/>
      <c r="K52" s="171"/>
      <c r="L52" s="171"/>
      <c r="M52" s="176" t="str">
        <f>IF(ISERROR(AVERAGE(Calculations!C53:L53)),"",AVERAGE(Calculations!C53:L53))</f>
        <v/>
      </c>
      <c r="N52" s="176" t="str">
        <f>IF(ISERROR(STDEV(Calculations!C53:L53)),"",IF(COUNT(Calculations!C53:L53)&lt;3,"N/A",STDEV(Calculations!C53:L53)))</f>
        <v/>
      </c>
      <c r="O52" s="116"/>
    </row>
    <row r="53" spans="1:14" ht="13.5">
      <c r="A53" s="2" t="str">
        <f>'Gene Table'!C53</f>
        <v>NM_000378</v>
      </c>
      <c r="B53" s="170" t="s">
        <v>207</v>
      </c>
      <c r="C53" s="166"/>
      <c r="D53" s="166"/>
      <c r="E53" s="166"/>
      <c r="F53" s="171"/>
      <c r="G53" s="171"/>
      <c r="H53" s="171"/>
      <c r="I53" s="171"/>
      <c r="J53" s="171"/>
      <c r="K53" s="171"/>
      <c r="L53" s="171"/>
      <c r="M53" s="176" t="str">
        <f>IF(ISERROR(AVERAGE(Calculations!C54:L54)),"",AVERAGE(Calculations!C54:L54))</f>
        <v/>
      </c>
      <c r="N53" s="176" t="str">
        <f>IF(ISERROR(STDEV(Calculations!C54:L54)),"",IF(COUNT(Calculations!C54:L54)&lt;3,"N/A",STDEV(Calculations!C54:L54)))</f>
        <v/>
      </c>
    </row>
    <row r="54" spans="1:15" ht="13.5">
      <c r="A54" s="2" t="str">
        <f>'Gene Table'!C54</f>
        <v>NM_000552</v>
      </c>
      <c r="B54" s="172" t="s">
        <v>211</v>
      </c>
      <c r="C54" s="166"/>
      <c r="D54" s="166"/>
      <c r="E54" s="166"/>
      <c r="F54" s="171"/>
      <c r="G54" s="171"/>
      <c r="H54" s="171"/>
      <c r="I54" s="171"/>
      <c r="J54" s="171"/>
      <c r="K54" s="171"/>
      <c r="L54" s="171"/>
      <c r="M54" s="176" t="str">
        <f>IF(ISERROR(AVERAGE(Calculations!C55:L55)),"",AVERAGE(Calculations!C55:L55))</f>
        <v/>
      </c>
      <c r="N54" s="176" t="str">
        <f>IF(ISERROR(STDEV(Calculations!C55:L55)),"",IF(COUNT(Calculations!C55:L55)&lt;3,"N/A",STDEV(Calculations!C55:L55)))</f>
        <v/>
      </c>
      <c r="O54" s="116"/>
    </row>
    <row r="55" spans="1:14" ht="13.5">
      <c r="A55" s="2" t="str">
        <f>'Gene Table'!C55</f>
        <v>NM_000638</v>
      </c>
      <c r="B55" s="170" t="s">
        <v>215</v>
      </c>
      <c r="C55" s="166"/>
      <c r="D55" s="166"/>
      <c r="E55" s="166"/>
      <c r="F55" s="171"/>
      <c r="G55" s="171"/>
      <c r="H55" s="171"/>
      <c r="I55" s="171"/>
      <c r="J55" s="171"/>
      <c r="K55" s="171"/>
      <c r="L55" s="171"/>
      <c r="M55" s="176" t="str">
        <f>IF(ISERROR(AVERAGE(Calculations!C56:L56)),"",AVERAGE(Calculations!C56:L56))</f>
        <v/>
      </c>
      <c r="N55" s="176" t="str">
        <f>IF(ISERROR(STDEV(Calculations!C56:L56)),"",IF(COUNT(Calculations!C56:L56)&lt;3,"N/A",STDEV(Calculations!C56:L56)))</f>
        <v/>
      </c>
    </row>
    <row r="56" spans="1:15" ht="13.5">
      <c r="A56" s="2" t="str">
        <f>'Gene Table'!C56</f>
        <v>NM_000376</v>
      </c>
      <c r="B56" s="172" t="s">
        <v>219</v>
      </c>
      <c r="C56" s="166"/>
      <c r="D56" s="166"/>
      <c r="E56" s="166"/>
      <c r="F56" s="171"/>
      <c r="G56" s="171"/>
      <c r="H56" s="171"/>
      <c r="I56" s="171"/>
      <c r="J56" s="171"/>
      <c r="K56" s="171"/>
      <c r="L56" s="171"/>
      <c r="M56" s="176" t="str">
        <f>IF(ISERROR(AVERAGE(Calculations!C57:L57)),"",AVERAGE(Calculations!C57:L57))</f>
        <v/>
      </c>
      <c r="N56" s="176" t="str">
        <f>IF(ISERROR(STDEV(Calculations!C57:L57)),"",IF(COUNT(Calculations!C57:L57)&lt;3,"N/A",STDEV(Calculations!C57:L57)))</f>
        <v/>
      </c>
      <c r="O56" s="116"/>
    </row>
    <row r="57" spans="1:14" ht="13.5">
      <c r="A57" s="2" t="str">
        <f>'Gene Table'!C57</f>
        <v>NM_021833</v>
      </c>
      <c r="B57" s="170" t="s">
        <v>223</v>
      </c>
      <c r="C57" s="166"/>
      <c r="D57" s="166"/>
      <c r="E57" s="166"/>
      <c r="F57" s="171"/>
      <c r="G57" s="171"/>
      <c r="H57" s="171"/>
      <c r="I57" s="171"/>
      <c r="J57" s="171"/>
      <c r="K57" s="171"/>
      <c r="L57" s="171"/>
      <c r="M57" s="176" t="str">
        <f>IF(ISERROR(AVERAGE(Calculations!C58:L58)),"",AVERAGE(Calculations!C58:L58))</f>
        <v/>
      </c>
      <c r="N57" s="176" t="str">
        <f>IF(ISERROR(STDEV(Calculations!C58:L58)),"",IF(COUNT(Calculations!C58:L58)&lt;3,"N/A",STDEV(Calculations!C58:L58)))</f>
        <v/>
      </c>
    </row>
    <row r="58" spans="1:15" ht="13.5">
      <c r="A58" s="2" t="str">
        <f>'Gene Table'!C58</f>
        <v>NM_003331</v>
      </c>
      <c r="B58" s="172" t="s">
        <v>227</v>
      </c>
      <c r="C58" s="166"/>
      <c r="D58" s="166"/>
      <c r="E58" s="166"/>
      <c r="F58" s="171"/>
      <c r="G58" s="171"/>
      <c r="H58" s="171"/>
      <c r="I58" s="171"/>
      <c r="J58" s="171"/>
      <c r="K58" s="171"/>
      <c r="L58" s="171"/>
      <c r="M58" s="176" t="str">
        <f>IF(ISERROR(AVERAGE(Calculations!C59:L59)),"",AVERAGE(Calculations!C59:L59))</f>
        <v/>
      </c>
      <c r="N58" s="176" t="str">
        <f>IF(ISERROR(STDEV(Calculations!C59:L59)),"",IF(COUNT(Calculations!C59:L59)&lt;3,"N/A",STDEV(Calculations!C59:L59)))</f>
        <v/>
      </c>
      <c r="O58" s="116"/>
    </row>
    <row r="59" spans="1:14" ht="13.5">
      <c r="A59" s="2" t="str">
        <f>'Gene Table'!C59</f>
        <v>NM_004620</v>
      </c>
      <c r="B59" s="170" t="s">
        <v>231</v>
      </c>
      <c r="C59" s="166"/>
      <c r="D59" s="166"/>
      <c r="E59" s="166"/>
      <c r="F59" s="171"/>
      <c r="G59" s="171"/>
      <c r="H59" s="171"/>
      <c r="I59" s="171"/>
      <c r="J59" s="171"/>
      <c r="K59" s="171"/>
      <c r="L59" s="171"/>
      <c r="M59" s="176" t="str">
        <f>IF(ISERROR(AVERAGE(Calculations!C60:L60)),"",AVERAGE(Calculations!C60:L60))</f>
        <v/>
      </c>
      <c r="N59" s="176" t="str">
        <f>IF(ISERROR(STDEV(Calculations!C60:L60)),"",IF(COUNT(Calculations!C60:L60)&lt;3,"N/A",STDEV(Calculations!C60:L60)))</f>
        <v/>
      </c>
    </row>
    <row r="60" spans="1:15" ht="13.5">
      <c r="A60" s="2" t="str">
        <f>'Gene Table'!C60</f>
        <v>NM_000547</v>
      </c>
      <c r="B60" s="172" t="s">
        <v>235</v>
      </c>
      <c r="C60" s="166"/>
      <c r="D60" s="166"/>
      <c r="E60" s="166"/>
      <c r="F60" s="171"/>
      <c r="G60" s="171"/>
      <c r="H60" s="171"/>
      <c r="I60" s="171"/>
      <c r="J60" s="171"/>
      <c r="K60" s="171"/>
      <c r="L60" s="171"/>
      <c r="M60" s="176" t="str">
        <f>IF(ISERROR(AVERAGE(Calculations!C61:L61)),"",AVERAGE(Calculations!C61:L61))</f>
        <v/>
      </c>
      <c r="N60" s="176" t="str">
        <f>IF(ISERROR(STDEV(Calculations!C61:L61)),"",IF(COUNT(Calculations!C61:L61)&lt;3,"N/A",STDEV(Calculations!C61:L61)))</f>
        <v/>
      </c>
      <c r="O60" s="116"/>
    </row>
    <row r="61" spans="1:14" ht="13.5">
      <c r="A61" s="2" t="str">
        <f>'Gene Table'!C61</f>
        <v>NM_003205</v>
      </c>
      <c r="B61" s="170" t="s">
        <v>239</v>
      </c>
      <c r="C61" s="166"/>
      <c r="D61" s="166"/>
      <c r="E61" s="166"/>
      <c r="F61" s="171"/>
      <c r="G61" s="171"/>
      <c r="H61" s="171"/>
      <c r="I61" s="171"/>
      <c r="J61" s="171"/>
      <c r="K61" s="171"/>
      <c r="L61" s="171"/>
      <c r="M61" s="176" t="str">
        <f>IF(ISERROR(AVERAGE(Calculations!C62:L62)),"",AVERAGE(Calculations!C62:L62))</f>
        <v/>
      </c>
      <c r="N61" s="176" t="str">
        <f>IF(ISERROR(STDEV(Calculations!C62:L62)),"",IF(COUNT(Calculations!C62:L62)&lt;3,"N/A",STDEV(Calculations!C62:L62)))</f>
        <v/>
      </c>
    </row>
    <row r="62" spans="1:15" ht="13.5">
      <c r="A62" s="2" t="str">
        <f>'Gene Table'!C62</f>
        <v>NM_003198</v>
      </c>
      <c r="B62" s="172" t="s">
        <v>243</v>
      </c>
      <c r="C62" s="166"/>
      <c r="D62" s="166"/>
      <c r="E62" s="166"/>
      <c r="F62" s="171"/>
      <c r="G62" s="171"/>
      <c r="H62" s="171"/>
      <c r="I62" s="171"/>
      <c r="J62" s="171"/>
      <c r="K62" s="171"/>
      <c r="L62" s="171"/>
      <c r="M62" s="176" t="str">
        <f>IF(ISERROR(AVERAGE(Calculations!C63:L63)),"",AVERAGE(Calculations!C63:L63))</f>
        <v/>
      </c>
      <c r="N62" s="176" t="str">
        <f>IF(ISERROR(STDEV(Calculations!C63:L63)),"",IF(COUNT(Calculations!C63:L63)&lt;3,"N/A",STDEV(Calculations!C63:L63)))</f>
        <v/>
      </c>
      <c r="O62" s="116"/>
    </row>
    <row r="63" spans="1:14" ht="13.5">
      <c r="A63" s="2" t="str">
        <f>'Gene Table'!C63</f>
        <v>NM_003150</v>
      </c>
      <c r="B63" s="170" t="s">
        <v>247</v>
      </c>
      <c r="C63" s="166"/>
      <c r="D63" s="166"/>
      <c r="E63" s="166"/>
      <c r="F63" s="171"/>
      <c r="G63" s="171"/>
      <c r="H63" s="171"/>
      <c r="I63" s="171"/>
      <c r="J63" s="171"/>
      <c r="K63" s="171"/>
      <c r="L63" s="171"/>
      <c r="M63" s="176" t="str">
        <f>IF(ISERROR(AVERAGE(Calculations!C64:L64)),"",AVERAGE(Calculations!C64:L64))</f>
        <v/>
      </c>
      <c r="N63" s="176" t="str">
        <f>IF(ISERROR(STDEV(Calculations!C64:L64)),"",IF(COUNT(Calculations!C64:L64)&lt;3,"N/A",STDEV(Calculations!C64:L64)))</f>
        <v/>
      </c>
    </row>
    <row r="64" spans="1:15" ht="13.5">
      <c r="A64" s="2" t="str">
        <f>'Gene Table'!C64</f>
        <v>NM_005419</v>
      </c>
      <c r="B64" s="172" t="s">
        <v>251</v>
      </c>
      <c r="C64" s="166"/>
      <c r="D64" s="166"/>
      <c r="E64" s="166"/>
      <c r="F64" s="171"/>
      <c r="G64" s="171"/>
      <c r="H64" s="171"/>
      <c r="I64" s="171"/>
      <c r="J64" s="171"/>
      <c r="K64" s="171"/>
      <c r="L64" s="171"/>
      <c r="M64" s="176" t="str">
        <f>IF(ISERROR(AVERAGE(Calculations!C65:L65)),"",AVERAGE(Calculations!C65:L65))</f>
        <v/>
      </c>
      <c r="N64" s="176" t="str">
        <f>IF(ISERROR(STDEV(Calculations!C65:L65)),"",IF(COUNT(Calculations!C65:L65)&lt;3,"N/A",STDEV(Calculations!C65:L65)))</f>
        <v/>
      </c>
      <c r="O64" s="116"/>
    </row>
    <row r="65" spans="1:14" ht="13.5">
      <c r="A65" s="2" t="str">
        <f>'Gene Table'!C65</f>
        <v>NM_007315</v>
      </c>
      <c r="B65" s="170" t="s">
        <v>255</v>
      </c>
      <c r="C65" s="166"/>
      <c r="D65" s="166"/>
      <c r="E65" s="166"/>
      <c r="F65" s="171"/>
      <c r="G65" s="171"/>
      <c r="H65" s="171"/>
      <c r="I65" s="171"/>
      <c r="J65" s="171"/>
      <c r="K65" s="171"/>
      <c r="L65" s="171"/>
      <c r="M65" s="176" t="str">
        <f>IF(ISERROR(AVERAGE(Calculations!C66:L66)),"",AVERAGE(Calculations!C66:L66))</f>
        <v/>
      </c>
      <c r="N65" s="176" t="str">
        <f>IF(ISERROR(STDEV(Calculations!C66:L66)),"",IF(COUNT(Calculations!C66:L66)&lt;3,"N/A",STDEV(Calculations!C66:L66)))</f>
        <v/>
      </c>
    </row>
    <row r="66" spans="1:15" ht="13.5">
      <c r="A66" s="2" t="str">
        <f>'Gene Table'!C66</f>
        <v>NM_005417</v>
      </c>
      <c r="B66" s="172" t="s">
        <v>259</v>
      </c>
      <c r="C66" s="166"/>
      <c r="D66" s="166"/>
      <c r="E66" s="166"/>
      <c r="F66" s="171"/>
      <c r="G66" s="171"/>
      <c r="H66" s="171"/>
      <c r="I66" s="171"/>
      <c r="J66" s="171"/>
      <c r="K66" s="171"/>
      <c r="L66" s="171"/>
      <c r="M66" s="176" t="str">
        <f>IF(ISERROR(AVERAGE(Calculations!C67:L67)),"",AVERAGE(Calculations!C67:L67))</f>
        <v/>
      </c>
      <c r="N66" s="176" t="str">
        <f>IF(ISERROR(STDEV(Calculations!C67:L67)),"",IF(COUNT(Calculations!C67:L67)&lt;3,"N/A",STDEV(Calculations!C67:L67)))</f>
        <v/>
      </c>
      <c r="O66" s="116"/>
    </row>
    <row r="67" spans="1:14" ht="13.5">
      <c r="A67" s="2" t="str">
        <f>'Gene Table'!C67</f>
        <v>NM_005631</v>
      </c>
      <c r="B67" s="170" t="s">
        <v>263</v>
      </c>
      <c r="C67" s="166"/>
      <c r="D67" s="166"/>
      <c r="E67" s="166"/>
      <c r="F67" s="171"/>
      <c r="G67" s="171"/>
      <c r="H67" s="171"/>
      <c r="I67" s="171"/>
      <c r="J67" s="171"/>
      <c r="K67" s="171"/>
      <c r="L67" s="171"/>
      <c r="M67" s="176" t="str">
        <f>IF(ISERROR(AVERAGE(Calculations!C68:L68)),"",AVERAGE(Calculations!C68:L68))</f>
        <v/>
      </c>
      <c r="N67" s="176" t="str">
        <f>IF(ISERROR(STDEV(Calculations!C68:L68)),"",IF(COUNT(Calculations!C68:L68)&lt;3,"N/A",STDEV(Calculations!C68:L68)))</f>
        <v/>
      </c>
    </row>
    <row r="68" spans="1:15" ht="13.5">
      <c r="A68" s="2" t="str">
        <f>'Gene Table'!C68</f>
        <v>NM_005067</v>
      </c>
      <c r="B68" s="172" t="s">
        <v>267</v>
      </c>
      <c r="C68" s="166"/>
      <c r="D68" s="166"/>
      <c r="E68" s="166"/>
      <c r="F68" s="171"/>
      <c r="G68" s="171"/>
      <c r="H68" s="171"/>
      <c r="I68" s="171"/>
      <c r="J68" s="171"/>
      <c r="K68" s="171"/>
      <c r="L68" s="171"/>
      <c r="M68" s="176" t="str">
        <f>IF(ISERROR(AVERAGE(Calculations!C69:L69)),"",AVERAGE(Calculations!C69:L69))</f>
        <v/>
      </c>
      <c r="N68" s="176" t="str">
        <f>IF(ISERROR(STDEV(Calculations!C69:L69)),"",IF(COUNT(Calculations!C69:L69)&lt;3,"N/A",STDEV(Calculations!C69:L69)))</f>
        <v/>
      </c>
      <c r="O68" s="116"/>
    </row>
    <row r="69" spans="1:14" ht="13.5">
      <c r="A69" s="2" t="str">
        <f>'Gene Table'!C69</f>
        <v>NM_005065</v>
      </c>
      <c r="B69" s="170" t="s">
        <v>271</v>
      </c>
      <c r="C69" s="166"/>
      <c r="D69" s="166"/>
      <c r="E69" s="166"/>
      <c r="F69" s="171"/>
      <c r="G69" s="171"/>
      <c r="H69" s="171"/>
      <c r="I69" s="171"/>
      <c r="J69" s="171"/>
      <c r="K69" s="171"/>
      <c r="L69" s="171"/>
      <c r="M69" s="176" t="str">
        <f>IF(ISERROR(AVERAGE(Calculations!C70:L70)),"",AVERAGE(Calculations!C70:L70))</f>
        <v/>
      </c>
      <c r="N69" s="176" t="str">
        <f>IF(ISERROR(STDEV(Calculations!C70:L70)),"",IF(COUNT(Calculations!C70:L70)&lt;3,"N/A",STDEV(Calculations!C70:L70)))</f>
        <v/>
      </c>
    </row>
    <row r="70" spans="1:15" ht="13.5">
      <c r="A70" s="2" t="str">
        <f>'Gene Table'!C70</f>
        <v>NM_001035511</v>
      </c>
      <c r="B70" s="172" t="s">
        <v>275</v>
      </c>
      <c r="C70" s="166"/>
      <c r="D70" s="166"/>
      <c r="E70" s="166"/>
      <c r="F70" s="171"/>
      <c r="G70" s="171"/>
      <c r="H70" s="171"/>
      <c r="I70" s="171"/>
      <c r="J70" s="171"/>
      <c r="K70" s="171"/>
      <c r="L70" s="171"/>
      <c r="M70" s="176" t="str">
        <f>IF(ISERROR(AVERAGE(Calculations!C71:L71)),"",AVERAGE(Calculations!C71:L71))</f>
        <v/>
      </c>
      <c r="N70" s="176" t="str">
        <f>IF(ISERROR(STDEV(Calculations!C71:L71)),"",IF(COUNT(Calculations!C71:L71)&lt;3,"N/A",STDEV(Calculations!C71:L71)))</f>
        <v/>
      </c>
      <c r="O70" s="116"/>
    </row>
    <row r="71" spans="1:14" ht="13.5">
      <c r="A71" s="2" t="str">
        <f>'Gene Table'!C71</f>
        <v>NM_003000</v>
      </c>
      <c r="B71" s="170" t="s">
        <v>279</v>
      </c>
      <c r="C71" s="166"/>
      <c r="D71" s="166"/>
      <c r="E71" s="166"/>
      <c r="F71" s="171"/>
      <c r="G71" s="171"/>
      <c r="H71" s="171"/>
      <c r="I71" s="171"/>
      <c r="J71" s="171"/>
      <c r="K71" s="171"/>
      <c r="L71" s="171"/>
      <c r="M71" s="176" t="str">
        <f>IF(ISERROR(AVERAGE(Calculations!C72:L72)),"",AVERAGE(Calculations!C72:L72))</f>
        <v/>
      </c>
      <c r="N71" s="176" t="str">
        <f>IF(ISERROR(STDEV(Calculations!C72:L72)),"",IF(COUNT(Calculations!C72:L72)&lt;3,"N/A",STDEV(Calculations!C72:L72)))</f>
        <v/>
      </c>
    </row>
    <row r="72" spans="1:15" ht="13.5">
      <c r="A72" s="2" t="str">
        <f>'Gene Table'!C72</f>
        <v>NM_002985</v>
      </c>
      <c r="B72" s="172" t="s">
        <v>283</v>
      </c>
      <c r="C72" s="166"/>
      <c r="D72" s="166"/>
      <c r="E72" s="166"/>
      <c r="F72" s="171"/>
      <c r="G72" s="171"/>
      <c r="H72" s="171"/>
      <c r="I72" s="171"/>
      <c r="J72" s="171"/>
      <c r="K72" s="171"/>
      <c r="L72" s="171"/>
      <c r="M72" s="176" t="str">
        <f>IF(ISERROR(AVERAGE(Calculations!C73:L73)),"",AVERAGE(Calculations!C73:L73))</f>
        <v/>
      </c>
      <c r="N72" s="176" t="str">
        <f>IF(ISERROR(STDEV(Calculations!C73:L73)),"",IF(COUNT(Calculations!C73:L73)&lt;3,"N/A",STDEV(Calculations!C73:L73)))</f>
        <v/>
      </c>
      <c r="O72" s="116"/>
    </row>
    <row r="73" spans="1:14" ht="13.5">
      <c r="A73" s="2" t="str">
        <f>'Gene Table'!C73</f>
        <v>NM_002966</v>
      </c>
      <c r="B73" s="170" t="s">
        <v>287</v>
      </c>
      <c r="C73" s="166"/>
      <c r="D73" s="166"/>
      <c r="E73" s="166"/>
      <c r="F73" s="171"/>
      <c r="G73" s="171"/>
      <c r="H73" s="171"/>
      <c r="I73" s="171"/>
      <c r="J73" s="171"/>
      <c r="K73" s="171"/>
      <c r="L73" s="171"/>
      <c r="M73" s="176" t="str">
        <f>IF(ISERROR(AVERAGE(Calculations!C74:L74)),"",AVERAGE(Calculations!C74:L74))</f>
        <v/>
      </c>
      <c r="N73" s="176" t="str">
        <f>IF(ISERROR(STDEV(Calculations!C74:L74)),"",IF(COUNT(Calculations!C74:L74)&lt;3,"N/A",STDEV(Calculations!C74:L74)))</f>
        <v/>
      </c>
    </row>
    <row r="74" spans="1:15" ht="13.5">
      <c r="A74" s="2" t="str">
        <f>'Gene Table'!C74</f>
        <v>NM_000657</v>
      </c>
      <c r="B74" s="172" t="s">
        <v>291</v>
      </c>
      <c r="C74" s="166"/>
      <c r="D74" s="166"/>
      <c r="E74" s="166"/>
      <c r="F74" s="171"/>
      <c r="G74" s="171"/>
      <c r="H74" s="171"/>
      <c r="I74" s="171"/>
      <c r="J74" s="171"/>
      <c r="K74" s="171"/>
      <c r="L74" s="171"/>
      <c r="M74" s="176" t="str">
        <f>IF(ISERROR(AVERAGE(Calculations!C75:L75)),"",AVERAGE(Calculations!C75:L75))</f>
        <v/>
      </c>
      <c r="N74" s="176" t="str">
        <f>IF(ISERROR(STDEV(Calculations!C75:L75)),"",IF(COUNT(Calculations!C75:L75)&lt;3,"N/A",STDEV(Calculations!C75:L75)))</f>
        <v/>
      </c>
      <c r="O74" s="116"/>
    </row>
    <row r="75" spans="1:14" ht="13.5">
      <c r="A75" s="2" t="str">
        <f>'Gene Table'!C75</f>
        <v>NM_002890</v>
      </c>
      <c r="B75" s="170" t="s">
        <v>295</v>
      </c>
      <c r="C75" s="166"/>
      <c r="D75" s="166"/>
      <c r="E75" s="166"/>
      <c r="F75" s="171"/>
      <c r="G75" s="171"/>
      <c r="H75" s="171"/>
      <c r="I75" s="171"/>
      <c r="J75" s="171"/>
      <c r="K75" s="171"/>
      <c r="L75" s="171"/>
      <c r="M75" s="176" t="str">
        <f>IF(ISERROR(AVERAGE(Calculations!C76:L76)),"",AVERAGE(Calculations!C76:L76))</f>
        <v/>
      </c>
      <c r="N75" s="176" t="str">
        <f>IF(ISERROR(STDEV(Calculations!C76:L76)),"",IF(COUNT(Calculations!C76:L76)&lt;3,"N/A",STDEV(Calculations!C76:L76)))</f>
        <v/>
      </c>
    </row>
    <row r="76" spans="1:15" ht="13.5">
      <c r="A76" s="2" t="str">
        <f>'Gene Table'!C76</f>
        <v>NM_001010935</v>
      </c>
      <c r="B76" s="172" t="s">
        <v>299</v>
      </c>
      <c r="C76" s="166"/>
      <c r="D76" s="166"/>
      <c r="E76" s="166"/>
      <c r="F76" s="171"/>
      <c r="G76" s="171"/>
      <c r="H76" s="171"/>
      <c r="I76" s="171"/>
      <c r="J76" s="171"/>
      <c r="K76" s="171"/>
      <c r="L76" s="171"/>
      <c r="M76" s="176" t="str">
        <f>IF(ISERROR(AVERAGE(Calculations!C77:L77)),"",AVERAGE(Calculations!C77:L77))</f>
        <v/>
      </c>
      <c r="N76" s="176" t="str">
        <f>IF(ISERROR(STDEV(Calculations!C77:L77)),"",IF(COUNT(Calculations!C77:L77)&lt;3,"N/A",STDEV(Calculations!C77:L77)))</f>
        <v/>
      </c>
      <c r="O76" s="116"/>
    </row>
    <row r="77" spans="1:14" ht="13.5">
      <c r="A77" s="2" t="str">
        <f>'Gene Table'!C77</f>
        <v>NM_134424</v>
      </c>
      <c r="B77" s="170" t="s">
        <v>303</v>
      </c>
      <c r="C77" s="166"/>
      <c r="D77" s="166"/>
      <c r="E77" s="166"/>
      <c r="F77" s="171"/>
      <c r="G77" s="171"/>
      <c r="H77" s="171"/>
      <c r="I77" s="171"/>
      <c r="J77" s="171"/>
      <c r="K77" s="171"/>
      <c r="L77" s="171"/>
      <c r="M77" s="176" t="str">
        <f>IF(ISERROR(AVERAGE(Calculations!C78:L78)),"",AVERAGE(Calculations!C78:L78))</f>
        <v/>
      </c>
      <c r="N77" s="176" t="str">
        <f>IF(ISERROR(STDEV(Calculations!C78:L78)),"",IF(COUNT(Calculations!C78:L78)&lt;3,"N/A",STDEV(Calculations!C78:L78)))</f>
        <v/>
      </c>
    </row>
    <row r="78" spans="1:15" ht="13.5">
      <c r="A78" s="2" t="str">
        <f>'Gene Table'!C78</f>
        <v>NM_002820</v>
      </c>
      <c r="B78" s="172" t="s">
        <v>307</v>
      </c>
      <c r="C78" s="166"/>
      <c r="D78" s="166"/>
      <c r="E78" s="166"/>
      <c r="F78" s="171"/>
      <c r="G78" s="171"/>
      <c r="H78" s="171"/>
      <c r="I78" s="171"/>
      <c r="J78" s="171"/>
      <c r="K78" s="171"/>
      <c r="L78" s="171"/>
      <c r="M78" s="176" t="str">
        <f>IF(ISERROR(AVERAGE(Calculations!C79:L79)),"",AVERAGE(Calculations!C79:L79))</f>
        <v/>
      </c>
      <c r="N78" s="176" t="str">
        <f>IF(ISERROR(STDEV(Calculations!C79:L79)),"",IF(COUNT(Calculations!C79:L79)&lt;3,"N/A",STDEV(Calculations!C79:L79)))</f>
        <v/>
      </c>
      <c r="O78" s="116"/>
    </row>
    <row r="79" spans="1:14" ht="13.5">
      <c r="A79" s="2" t="str">
        <f>'Gene Table'!C79</f>
        <v>NM_004322</v>
      </c>
      <c r="B79" s="170" t="s">
        <v>311</v>
      </c>
      <c r="C79" s="166"/>
      <c r="D79" s="166"/>
      <c r="E79" s="166"/>
      <c r="F79" s="171"/>
      <c r="G79" s="171"/>
      <c r="H79" s="171"/>
      <c r="I79" s="171"/>
      <c r="J79" s="171"/>
      <c r="K79" s="171"/>
      <c r="L79" s="171"/>
      <c r="M79" s="176" t="str">
        <f>IF(ISERROR(AVERAGE(Calculations!C80:L80)),"",AVERAGE(Calculations!C80:L80))</f>
        <v/>
      </c>
      <c r="N79" s="176" t="str">
        <f>IF(ISERROR(STDEV(Calculations!C80:L80)),"",IF(COUNT(Calculations!C80:L80)&lt;3,"N/A",STDEV(Calculations!C80:L80)))</f>
        <v/>
      </c>
    </row>
    <row r="80" spans="1:15" ht="13.5">
      <c r="A80" s="2" t="str">
        <f>'Gene Table'!C80</f>
        <v>NM_000314</v>
      </c>
      <c r="B80" s="172" t="s">
        <v>315</v>
      </c>
      <c r="C80" s="166"/>
      <c r="D80" s="166"/>
      <c r="E80" s="166"/>
      <c r="F80" s="171"/>
      <c r="G80" s="171"/>
      <c r="H80" s="171"/>
      <c r="I80" s="171"/>
      <c r="J80" s="171"/>
      <c r="K80" s="171"/>
      <c r="L80" s="171"/>
      <c r="M80" s="176" t="str">
        <f>IF(ISERROR(AVERAGE(Calculations!C81:L81)),"",AVERAGE(Calculations!C81:L81))</f>
        <v/>
      </c>
      <c r="N80" s="176" t="str">
        <f>IF(ISERROR(STDEV(Calculations!C81:L81)),"",IF(COUNT(Calculations!C81:L81)&lt;3,"N/A",STDEV(Calculations!C81:L81)))</f>
        <v/>
      </c>
      <c r="O80" s="116"/>
    </row>
    <row r="81" spans="1:14" ht="13.5">
      <c r="A81" s="2" t="str">
        <f>'Gene Table'!C81</f>
        <v>NM_000264</v>
      </c>
      <c r="B81" s="170" t="s">
        <v>319</v>
      </c>
      <c r="C81" s="166"/>
      <c r="D81" s="166"/>
      <c r="E81" s="166"/>
      <c r="F81" s="171"/>
      <c r="G81" s="171"/>
      <c r="H81" s="171"/>
      <c r="I81" s="171"/>
      <c r="J81" s="171"/>
      <c r="K81" s="171"/>
      <c r="L81" s="171"/>
      <c r="M81" s="176" t="str">
        <f>IF(ISERROR(AVERAGE(Calculations!C82:L82)),"",AVERAGE(Calculations!C82:L82))</f>
        <v/>
      </c>
      <c r="N81" s="176" t="str">
        <f>IF(ISERROR(STDEV(Calculations!C82:L82)),"",IF(COUNT(Calculations!C82:L82)&lt;3,"N/A",STDEV(Calculations!C82:L82)))</f>
        <v/>
      </c>
    </row>
    <row r="82" spans="1:15" ht="13.5">
      <c r="A82" s="2" t="str">
        <f>'Gene Table'!C82</f>
        <v>NM_002745</v>
      </c>
      <c r="B82" s="172" t="s">
        <v>323</v>
      </c>
      <c r="C82" s="166"/>
      <c r="D82" s="166"/>
      <c r="E82" s="166"/>
      <c r="F82" s="171"/>
      <c r="G82" s="171"/>
      <c r="H82" s="171"/>
      <c r="I82" s="171"/>
      <c r="J82" s="171"/>
      <c r="K82" s="171"/>
      <c r="L82" s="171"/>
      <c r="M82" s="176" t="str">
        <f>IF(ISERROR(AVERAGE(Calculations!C83:L83)),"",AVERAGE(Calculations!C83:L83))</f>
        <v/>
      </c>
      <c r="N82" s="176" t="str">
        <f>IF(ISERROR(STDEV(Calculations!C83:L83)),"",IF(COUNT(Calculations!C83:L83)&lt;3,"N/A",STDEV(Calculations!C83:L83)))</f>
        <v/>
      </c>
      <c r="O82" s="116"/>
    </row>
    <row r="83" spans="1:14" ht="13.5">
      <c r="A83" s="2" t="str">
        <f>'Gene Table'!C83</f>
        <v>NM_018371</v>
      </c>
      <c r="B83" s="170" t="s">
        <v>327</v>
      </c>
      <c r="C83" s="166"/>
      <c r="D83" s="166"/>
      <c r="E83" s="166"/>
      <c r="F83" s="171"/>
      <c r="G83" s="171"/>
      <c r="H83" s="171"/>
      <c r="I83" s="171"/>
      <c r="J83" s="171"/>
      <c r="K83" s="171"/>
      <c r="L83" s="171"/>
      <c r="M83" s="176" t="str">
        <f>IF(ISERROR(AVERAGE(Calculations!C84:L84)),"",AVERAGE(Calculations!C84:L84))</f>
        <v/>
      </c>
      <c r="N83" s="176" t="str">
        <f>IF(ISERROR(STDEV(Calculations!C84:L84)),"",IF(COUNT(Calculations!C84:L84)&lt;3,"N/A",STDEV(Calculations!C84:L84)))</f>
        <v/>
      </c>
    </row>
    <row r="84" spans="1:15" ht="13.5">
      <c r="A84" s="2" t="str">
        <f>'Gene Table'!C84</f>
        <v>NM_002734</v>
      </c>
      <c r="B84" s="172" t="s">
        <v>331</v>
      </c>
      <c r="C84" s="166"/>
      <c r="D84" s="166"/>
      <c r="E84" s="166"/>
      <c r="F84" s="171"/>
      <c r="G84" s="171"/>
      <c r="H84" s="171"/>
      <c r="I84" s="171"/>
      <c r="J84" s="171"/>
      <c r="K84" s="171"/>
      <c r="L84" s="171"/>
      <c r="M84" s="176" t="str">
        <f>IF(ISERROR(AVERAGE(Calculations!C85:L85)),"",AVERAGE(Calculations!C85:L85))</f>
        <v/>
      </c>
      <c r="N84" s="176" t="str">
        <f>IF(ISERROR(STDEV(Calculations!C85:L85)),"",IF(COUNT(Calculations!C85:L85)&lt;3,"N/A",STDEV(Calculations!C85:L85)))</f>
        <v/>
      </c>
      <c r="O84" s="116"/>
    </row>
    <row r="85" spans="1:14" ht="13.5">
      <c r="A85" s="2" t="str">
        <f>'Gene Table'!C85</f>
        <v>NM_005037</v>
      </c>
      <c r="B85" s="170" t="s">
        <v>335</v>
      </c>
      <c r="C85" s="166"/>
      <c r="D85" s="166"/>
      <c r="E85" s="166"/>
      <c r="F85" s="171"/>
      <c r="G85" s="171"/>
      <c r="H85" s="171"/>
      <c r="I85" s="171"/>
      <c r="J85" s="171"/>
      <c r="K85" s="171"/>
      <c r="L85" s="171"/>
      <c r="M85" s="176" t="str">
        <f>IF(ISERROR(AVERAGE(Calculations!C86:L86)),"",AVERAGE(Calculations!C86:L86))</f>
        <v/>
      </c>
      <c r="N85" s="176" t="str">
        <f>IF(ISERROR(STDEV(Calculations!C86:L86)),"",IF(COUNT(Calculations!C86:L86)&lt;3,"N/A",STDEV(Calculations!C86:L86)))</f>
        <v/>
      </c>
    </row>
    <row r="86" spans="1:15" ht="13.5">
      <c r="A86" s="2" t="str">
        <f>'Gene Table'!C86</f>
        <v>NM_000535</v>
      </c>
      <c r="B86" s="172" t="s">
        <v>339</v>
      </c>
      <c r="C86" s="166"/>
      <c r="D86" s="166"/>
      <c r="E86" s="166"/>
      <c r="F86" s="171"/>
      <c r="G86" s="171"/>
      <c r="H86" s="171"/>
      <c r="I86" s="171"/>
      <c r="J86" s="171"/>
      <c r="K86" s="171"/>
      <c r="L86" s="171"/>
      <c r="M86" s="176" t="str">
        <f>IF(ISERROR(AVERAGE(Calculations!C87:L87)),"",AVERAGE(Calculations!C87:L87))</f>
        <v/>
      </c>
      <c r="N86" s="176" t="str">
        <f>IF(ISERROR(STDEV(Calculations!C87:L87)),"",IF(COUNT(Calculations!C87:L87)&lt;3,"N/A",STDEV(Calculations!C87:L87)))</f>
        <v/>
      </c>
      <c r="O86" s="116"/>
    </row>
    <row r="87" spans="1:14" ht="13.5">
      <c r="A87" s="2" t="str">
        <f>'Gene Table'!C87</f>
        <v>HGDC</v>
      </c>
      <c r="B87" s="170" t="s">
        <v>343</v>
      </c>
      <c r="C87" s="166"/>
      <c r="D87" s="166"/>
      <c r="E87" s="166"/>
      <c r="F87" s="171"/>
      <c r="G87" s="171"/>
      <c r="H87" s="171"/>
      <c r="I87" s="171"/>
      <c r="J87" s="171"/>
      <c r="K87" s="171"/>
      <c r="L87" s="171"/>
      <c r="M87" s="176" t="str">
        <f>IF(ISERROR(AVERAGE(Calculations!C88:L88)),"",AVERAGE(Calculations!C88:L88))</f>
        <v/>
      </c>
      <c r="N87" s="176" t="str">
        <f>IF(ISERROR(STDEV(Calculations!C88:L88)),"",IF(COUNT(Calculations!C88:L88)&lt;3,"N/A",STDEV(Calculations!C88:L88)))</f>
        <v/>
      </c>
    </row>
    <row r="88" spans="1:15" ht="13.5">
      <c r="A88" s="2" t="str">
        <f>'Gene Table'!C88</f>
        <v>HGDC</v>
      </c>
      <c r="B88" s="172" t="s">
        <v>345</v>
      </c>
      <c r="C88" s="166"/>
      <c r="D88" s="166"/>
      <c r="E88" s="166"/>
      <c r="F88" s="171"/>
      <c r="G88" s="171"/>
      <c r="H88" s="171"/>
      <c r="I88" s="171"/>
      <c r="J88" s="171"/>
      <c r="K88" s="171"/>
      <c r="L88" s="171"/>
      <c r="M88" s="176" t="str">
        <f>IF(ISERROR(AVERAGE(Calculations!C89:L89)),"",AVERAGE(Calculations!C89:L89))</f>
        <v/>
      </c>
      <c r="N88" s="176" t="str">
        <f>IF(ISERROR(STDEV(Calculations!C89:L89)),"",IF(COUNT(Calculations!C89:L89)&lt;3,"N/A",STDEV(Calculations!C89:L89)))</f>
        <v/>
      </c>
      <c r="O88" s="116"/>
    </row>
    <row r="89" spans="1:14" ht="13.5">
      <c r="A89" s="2" t="str">
        <f>'Gene Table'!C89</f>
        <v>NM_002046</v>
      </c>
      <c r="B89" s="170" t="s">
        <v>346</v>
      </c>
      <c r="C89" s="166"/>
      <c r="D89" s="166"/>
      <c r="E89" s="166"/>
      <c r="F89" s="171"/>
      <c r="G89" s="171"/>
      <c r="H89" s="171"/>
      <c r="I89" s="171"/>
      <c r="J89" s="171"/>
      <c r="K89" s="171"/>
      <c r="L89" s="171"/>
      <c r="M89" s="176" t="str">
        <f>IF(ISERROR(AVERAGE(Calculations!C90:L90)),"",AVERAGE(Calculations!C90:L90))</f>
        <v/>
      </c>
      <c r="N89" s="176" t="str">
        <f>IF(ISERROR(STDEV(Calculations!C90:L90)),"",IF(COUNT(Calculations!C90:L90)&lt;3,"N/A",STDEV(Calculations!C90:L90)))</f>
        <v/>
      </c>
    </row>
    <row r="90" spans="1:15" ht="13.5">
      <c r="A90" s="2" t="str">
        <f>'Gene Table'!C90</f>
        <v>NM_001101</v>
      </c>
      <c r="B90" s="172" t="s">
        <v>350</v>
      </c>
      <c r="C90" s="166"/>
      <c r="D90" s="166"/>
      <c r="E90" s="166"/>
      <c r="F90" s="171"/>
      <c r="G90" s="171"/>
      <c r="H90" s="171"/>
      <c r="I90" s="171"/>
      <c r="J90" s="171"/>
      <c r="K90" s="171"/>
      <c r="L90" s="171"/>
      <c r="M90" s="176" t="str">
        <f>IF(ISERROR(AVERAGE(Calculations!C91:L91)),"",AVERAGE(Calculations!C91:L91))</f>
        <v/>
      </c>
      <c r="N90" s="176" t="str">
        <f>IF(ISERROR(STDEV(Calculations!C91:L91)),"",IF(COUNT(Calculations!C91:L91)&lt;3,"N/A",STDEV(Calculations!C91:L91)))</f>
        <v/>
      </c>
      <c r="O90" s="116"/>
    </row>
    <row r="91" spans="1:14" ht="13.5">
      <c r="A91" s="2" t="str">
        <f>'Gene Table'!C91</f>
        <v>NM_004048</v>
      </c>
      <c r="B91" s="170" t="s">
        <v>354</v>
      </c>
      <c r="C91" s="166"/>
      <c r="D91" s="166"/>
      <c r="E91" s="166"/>
      <c r="F91" s="171"/>
      <c r="G91" s="171"/>
      <c r="H91" s="171"/>
      <c r="I91" s="171"/>
      <c r="J91" s="171"/>
      <c r="K91" s="171"/>
      <c r="L91" s="171"/>
      <c r="M91" s="176" t="str">
        <f>IF(ISERROR(AVERAGE(Calculations!C92:L92)),"",AVERAGE(Calculations!C92:L92))</f>
        <v/>
      </c>
      <c r="N91" s="176" t="str">
        <f>IF(ISERROR(STDEV(Calculations!C92:L92)),"",IF(COUNT(Calculations!C92:L92)&lt;3,"N/A",STDEV(Calculations!C92:L92)))</f>
        <v/>
      </c>
    </row>
    <row r="92" spans="1:15" ht="13.5">
      <c r="A92" s="2" t="str">
        <f>'Gene Table'!C92</f>
        <v>NM_012423</v>
      </c>
      <c r="B92" s="172" t="s">
        <v>358</v>
      </c>
      <c r="C92" s="166"/>
      <c r="D92" s="166"/>
      <c r="E92" s="166"/>
      <c r="F92" s="171"/>
      <c r="G92" s="171"/>
      <c r="H92" s="171"/>
      <c r="I92" s="171"/>
      <c r="J92" s="171"/>
      <c r="K92" s="171"/>
      <c r="L92" s="171"/>
      <c r="M92" s="176" t="str">
        <f>IF(ISERROR(AVERAGE(Calculations!C93:L93)),"",AVERAGE(Calculations!C93:L93))</f>
        <v/>
      </c>
      <c r="N92" s="176" t="str">
        <f>IF(ISERROR(STDEV(Calculations!C93:L93)),"",IF(COUNT(Calculations!C93:L93)&lt;3,"N/A",STDEV(Calculations!C93:L93)))</f>
        <v/>
      </c>
      <c r="O92" s="116"/>
    </row>
    <row r="93" spans="1:14" ht="13.5">
      <c r="A93" s="2" t="str">
        <f>'Gene Table'!C93</f>
        <v>NM_000194</v>
      </c>
      <c r="B93" s="170" t="s">
        <v>362</v>
      </c>
      <c r="C93" s="166"/>
      <c r="D93" s="166"/>
      <c r="E93" s="166"/>
      <c r="F93" s="171"/>
      <c r="G93" s="171"/>
      <c r="H93" s="171"/>
      <c r="I93" s="171"/>
      <c r="J93" s="171"/>
      <c r="K93" s="171"/>
      <c r="L93" s="171"/>
      <c r="M93" s="176" t="str">
        <f>IF(ISERROR(AVERAGE(Calculations!C94:L94)),"",AVERAGE(Calculations!C94:L94))</f>
        <v/>
      </c>
      <c r="N93" s="176" t="str">
        <f>IF(ISERROR(STDEV(Calculations!C94:L94)),"",IF(COUNT(Calculations!C94:L94)&lt;3,"N/A",STDEV(Calculations!C94:L94)))</f>
        <v/>
      </c>
    </row>
    <row r="94" spans="1:15" ht="13.5">
      <c r="A94" s="2" t="str">
        <f>'Gene Table'!C94</f>
        <v>NR_003286</v>
      </c>
      <c r="B94" s="172" t="s">
        <v>366</v>
      </c>
      <c r="C94" s="166"/>
      <c r="D94" s="166"/>
      <c r="E94" s="166"/>
      <c r="F94" s="171"/>
      <c r="G94" s="171"/>
      <c r="H94" s="171"/>
      <c r="I94" s="171"/>
      <c r="J94" s="171"/>
      <c r="K94" s="171"/>
      <c r="L94" s="171"/>
      <c r="M94" s="176" t="str">
        <f>IF(ISERROR(AVERAGE(Calculations!C95:L95)),"",AVERAGE(Calculations!C95:L95))</f>
        <v/>
      </c>
      <c r="N94" s="176" t="str">
        <f>IF(ISERROR(STDEV(Calculations!C95:L95)),"",IF(COUNT(Calculations!C95:L95)&lt;3,"N/A",STDEV(Calculations!C95:L95)))</f>
        <v/>
      </c>
      <c r="O94" s="116"/>
    </row>
    <row r="95" spans="1:14" ht="13.5">
      <c r="A95" s="2" t="str">
        <f>'Gene Table'!C95</f>
        <v>RT</v>
      </c>
      <c r="B95" s="170" t="s">
        <v>370</v>
      </c>
      <c r="C95" s="166"/>
      <c r="D95" s="166"/>
      <c r="E95" s="166"/>
      <c r="F95" s="171"/>
      <c r="G95" s="171"/>
      <c r="H95" s="171"/>
      <c r="I95" s="171"/>
      <c r="J95" s="171"/>
      <c r="K95" s="171"/>
      <c r="L95" s="171"/>
      <c r="M95" s="176" t="str">
        <f>IF(ISERROR(AVERAGE(Calculations!C96:L96)),"",AVERAGE(Calculations!C96:L96))</f>
        <v/>
      </c>
      <c r="N95" s="176" t="str">
        <f>IF(ISERROR(STDEV(Calculations!C96:L96)),"",IF(COUNT(Calculations!C96:L96)&lt;3,"N/A",STDEV(Calculations!C96:L96)))</f>
        <v/>
      </c>
    </row>
    <row r="96" spans="1:15" ht="13.5">
      <c r="A96" s="2" t="str">
        <f>'Gene Table'!C96</f>
        <v>RT</v>
      </c>
      <c r="B96" s="172" t="s">
        <v>372</v>
      </c>
      <c r="C96" s="166"/>
      <c r="D96" s="166"/>
      <c r="E96" s="166"/>
      <c r="F96" s="171"/>
      <c r="G96" s="171"/>
      <c r="H96" s="171"/>
      <c r="I96" s="171"/>
      <c r="J96" s="171"/>
      <c r="K96" s="171"/>
      <c r="L96" s="171"/>
      <c r="M96" s="176" t="str">
        <f>IF(ISERROR(AVERAGE(Calculations!C97:L97)),"",AVERAGE(Calculations!C97:L97))</f>
        <v/>
      </c>
      <c r="N96" s="176" t="str">
        <f>IF(ISERROR(STDEV(Calculations!C97:L97)),"",IF(COUNT(Calculations!C97:L97)&lt;3,"N/A",STDEV(Calculations!C97:L97)))</f>
        <v/>
      </c>
      <c r="O96" s="116"/>
    </row>
    <row r="97" spans="1:14" ht="13.5">
      <c r="A97" s="2" t="str">
        <f>'Gene Table'!C97</f>
        <v>PCR</v>
      </c>
      <c r="B97" s="170" t="s">
        <v>373</v>
      </c>
      <c r="C97" s="166"/>
      <c r="D97" s="166"/>
      <c r="E97" s="166"/>
      <c r="F97" s="182"/>
      <c r="G97" s="182"/>
      <c r="H97" s="182"/>
      <c r="I97" s="182"/>
      <c r="J97" s="182"/>
      <c r="K97" s="182"/>
      <c r="L97" s="182"/>
      <c r="M97" s="176" t="str">
        <f>IF(ISERROR(AVERAGE(Calculations!C98:L98)),"",AVERAGE(Calculations!C98:L98))</f>
        <v/>
      </c>
      <c r="N97" s="176" t="str">
        <f>IF(ISERROR(STDEV(Calculations!C98:L98)),"",IF(COUNT(Calculations!C98:L98)&lt;3,"N/A",STDEV(Calculations!C98:L98)))</f>
        <v/>
      </c>
    </row>
    <row r="98" spans="1:15" ht="13.5">
      <c r="A98" s="2" t="str">
        <f>'Gene Table'!C98</f>
        <v>PCR</v>
      </c>
      <c r="B98" s="172" t="s">
        <v>375</v>
      </c>
      <c r="C98" s="166"/>
      <c r="D98" s="166"/>
      <c r="E98" s="166"/>
      <c r="F98" s="182"/>
      <c r="G98" s="182"/>
      <c r="H98" s="182"/>
      <c r="I98" s="182"/>
      <c r="J98" s="182"/>
      <c r="K98" s="182"/>
      <c r="L98" s="182"/>
      <c r="M98" s="176" t="str">
        <f>IF(ISERROR(AVERAGE(Calculations!C99:L99)),"",AVERAGE(Calculations!C99:L99))</f>
        <v/>
      </c>
      <c r="N98" s="176" t="str">
        <f>IF(ISERROR(STDEV(Calculations!C99:L99)),"",IF(COUNT(Calculations!C99:L99)&lt;3,"N/A",STDEV(Calculations!C99:L99)))</f>
        <v/>
      </c>
      <c r="O98" s="116"/>
    </row>
    <row r="100" spans="1:14" ht="12.75">
      <c r="A100" s="183" t="s">
        <v>397</v>
      </c>
      <c r="B100" s="184"/>
      <c r="C100" s="184"/>
      <c r="D100" s="184"/>
      <c r="E100" s="184"/>
      <c r="F100" s="184"/>
      <c r="G100" s="184"/>
      <c r="H100" s="184"/>
      <c r="I100" s="184"/>
      <c r="J100" s="184"/>
      <c r="K100" s="184"/>
      <c r="L100" s="184"/>
      <c r="M100" s="184"/>
      <c r="N100" s="187"/>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C3" sqref="C3:F98"/>
    </sheetView>
  </sheetViews>
  <sheetFormatPr defaultColWidth="9.00390625" defaultRowHeight="12.75"/>
  <cols>
    <col min="1" max="1" width="12.71093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68" t="s">
        <v>5</v>
      </c>
      <c r="B1" s="146" t="s">
        <v>376</v>
      </c>
      <c r="C1" s="17" t="str">
        <f>Results!D2</f>
        <v>Control Sample</v>
      </c>
      <c r="D1" s="66"/>
      <c r="E1" s="66"/>
      <c r="F1" s="66"/>
      <c r="G1" s="66"/>
      <c r="H1" s="66"/>
      <c r="I1" s="66"/>
      <c r="J1" s="66"/>
      <c r="K1" s="66"/>
      <c r="L1" s="66"/>
      <c r="M1" s="173"/>
      <c r="N1" s="174"/>
      <c r="P1" s="15" t="s">
        <v>377</v>
      </c>
      <c r="Q1" s="17" t="s">
        <v>378</v>
      </c>
      <c r="R1" s="66"/>
      <c r="S1" s="66"/>
      <c r="T1" s="66"/>
      <c r="U1" s="66"/>
      <c r="V1" s="66"/>
      <c r="W1" s="66"/>
      <c r="X1" s="66"/>
      <c r="Y1" s="66"/>
      <c r="Z1" s="67"/>
      <c r="AA1" s="15" t="s">
        <v>379</v>
      </c>
      <c r="AB1" s="15" t="s">
        <v>380</v>
      </c>
    </row>
    <row r="2" spans="1:28" ht="13.5">
      <c r="A2" s="169"/>
      <c r="B2" s="146"/>
      <c r="C2" s="164" t="s">
        <v>381</v>
      </c>
      <c r="D2" s="164" t="s">
        <v>382</v>
      </c>
      <c r="E2" s="164" t="s">
        <v>383</v>
      </c>
      <c r="F2" s="164" t="s">
        <v>384</v>
      </c>
      <c r="G2" s="164" t="s">
        <v>385</v>
      </c>
      <c r="H2" s="164" t="s">
        <v>386</v>
      </c>
      <c r="I2" s="164" t="s">
        <v>387</v>
      </c>
      <c r="J2" s="164" t="s">
        <v>388</v>
      </c>
      <c r="K2" s="164" t="s">
        <v>389</v>
      </c>
      <c r="L2" s="164" t="s">
        <v>390</v>
      </c>
      <c r="M2" s="17" t="s">
        <v>379</v>
      </c>
      <c r="N2" s="7" t="s">
        <v>391</v>
      </c>
      <c r="P2" s="100"/>
      <c r="Q2" s="164" t="s">
        <v>381</v>
      </c>
      <c r="R2" s="164" t="s">
        <v>382</v>
      </c>
      <c r="S2" s="164" t="s">
        <v>383</v>
      </c>
      <c r="T2" s="164" t="s">
        <v>384</v>
      </c>
      <c r="U2" s="164" t="s">
        <v>385</v>
      </c>
      <c r="V2" s="164" t="s">
        <v>386</v>
      </c>
      <c r="W2" s="164" t="s">
        <v>387</v>
      </c>
      <c r="X2" s="164" t="s">
        <v>388</v>
      </c>
      <c r="Y2" s="164" t="s">
        <v>389</v>
      </c>
      <c r="Z2" s="164" t="s">
        <v>390</v>
      </c>
      <c r="AA2" s="100"/>
      <c r="AB2" s="100"/>
    </row>
    <row r="3" spans="1:28" ht="13.5">
      <c r="A3" s="2" t="str">
        <f>'Gene Table'!C3</f>
        <v>NM_004333</v>
      </c>
      <c r="B3" s="170" t="s">
        <v>7</v>
      </c>
      <c r="C3" s="166"/>
      <c r="D3" s="166"/>
      <c r="E3" s="166"/>
      <c r="F3" s="171"/>
      <c r="G3" s="171"/>
      <c r="H3" s="171"/>
      <c r="I3" s="171"/>
      <c r="J3" s="171"/>
      <c r="K3" s="171"/>
      <c r="L3" s="171"/>
      <c r="M3" s="175" t="str">
        <f>IF(ISERROR(AVERAGE(Calculations!O4:X4)),"",AVERAGE(Calculations!O4:X4))</f>
        <v/>
      </c>
      <c r="N3" s="176" t="str">
        <f>IF(ISERROR(STDEV(Calculations!O4:X4)),"",IF(COUNT(Calculations!O4:X4)&lt;3,"N/A",STDEV(Calculations!O4:X4)))</f>
        <v/>
      </c>
      <c r="P3" s="84"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8" t="e">
        <f aca="true" t="shared" si="1" ref="AA3:AA6">AVERAGE(Q3:Z3)</f>
        <v>#DIV/0!</v>
      </c>
      <c r="AB3" s="179" t="e">
        <f aca="true" t="shared" si="2" ref="AB3:AB6">STDEV(Q3:Z3)</f>
        <v>#DIV/0!</v>
      </c>
    </row>
    <row r="4" spans="1:28" ht="13.5">
      <c r="A4" s="2" t="str">
        <f>'Gene Table'!C4</f>
        <v>BC004257</v>
      </c>
      <c r="B4" s="172" t="s">
        <v>11</v>
      </c>
      <c r="C4" s="166"/>
      <c r="D4" s="166"/>
      <c r="E4" s="166"/>
      <c r="F4" s="171"/>
      <c r="G4" s="171"/>
      <c r="H4" s="171"/>
      <c r="I4" s="171"/>
      <c r="J4" s="171"/>
      <c r="K4" s="171"/>
      <c r="L4" s="171"/>
      <c r="M4" s="175" t="str">
        <f>IF(ISERROR(AVERAGE(Calculations!O5:X5)),"",AVERAGE(Calculations!O5:X5))</f>
        <v/>
      </c>
      <c r="N4" s="176" t="str">
        <f>IF(ISERROR(STDEV(Calculations!O5:X5)),"",IF(COUNT(Calculations!O5:X5)&lt;3,"N/A",STDEV(Calculations!O5:X5)))</f>
        <v/>
      </c>
      <c r="P4" s="84"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8" t="e">
        <f t="shared" si="1"/>
        <v>#DIV/0!</v>
      </c>
      <c r="AB4" s="179" t="e">
        <f t="shared" si="2"/>
        <v>#DIV/0!</v>
      </c>
    </row>
    <row r="5" spans="1:28" ht="13.5">
      <c r="A5" s="2" t="str">
        <f>'Gene Table'!C5</f>
        <v>NM_004327</v>
      </c>
      <c r="B5" s="170" t="s">
        <v>15</v>
      </c>
      <c r="C5" s="166"/>
      <c r="D5" s="166"/>
      <c r="E5" s="166"/>
      <c r="F5" s="171"/>
      <c r="G5" s="171"/>
      <c r="H5" s="171"/>
      <c r="I5" s="171"/>
      <c r="J5" s="171"/>
      <c r="K5" s="171"/>
      <c r="L5" s="171"/>
      <c r="M5" s="175" t="str">
        <f>IF(ISERROR(AVERAGE(Calculations!O6:X6)),"",AVERAGE(Calculations!O6:X6))</f>
        <v/>
      </c>
      <c r="N5" s="176" t="str">
        <f>IF(ISERROR(STDEV(Calculations!O6:X6)),"",IF(COUNT(Calculations!O6:X6)&lt;3,"N/A",STDEV(Calculations!O6:X6)))</f>
        <v/>
      </c>
      <c r="P5" s="84"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8" t="e">
        <f t="shared" si="1"/>
        <v>#DIV/0!</v>
      </c>
      <c r="AB5" s="179" t="e">
        <f t="shared" si="2"/>
        <v>#DIV/0!</v>
      </c>
    </row>
    <row r="6" spans="1:28" ht="13.5">
      <c r="A6" s="2" t="str">
        <f>'Gene Table'!C6</f>
        <v>NM_002524</v>
      </c>
      <c r="B6" s="172" t="s">
        <v>19</v>
      </c>
      <c r="C6" s="166"/>
      <c r="D6" s="166"/>
      <c r="E6" s="166"/>
      <c r="F6" s="171"/>
      <c r="G6" s="171"/>
      <c r="H6" s="171"/>
      <c r="I6" s="171"/>
      <c r="J6" s="171"/>
      <c r="K6" s="171"/>
      <c r="L6" s="171"/>
      <c r="M6" s="175" t="str">
        <f>IF(ISERROR(AVERAGE(Calculations!O7:X7)),"",AVERAGE(Calculations!O7:X7))</f>
        <v/>
      </c>
      <c r="N6" s="176" t="str">
        <f>IF(ISERROR(STDEV(Calculations!O7:X7)),"",IF(COUNT(Calculations!O7:X7)&lt;3,"N/A",STDEV(Calculations!O7:X7)))</f>
        <v/>
      </c>
      <c r="P6" s="84"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8" t="e">
        <f t="shared" si="1"/>
        <v>#DIV/0!</v>
      </c>
      <c r="AB6" s="179" t="e">
        <f t="shared" si="2"/>
        <v>#DIV/0!</v>
      </c>
    </row>
    <row r="7" spans="1:28" ht="17.25">
      <c r="A7" s="2" t="str">
        <f>'Gene Table'!C7</f>
        <v>NM_004985</v>
      </c>
      <c r="B7" s="170" t="s">
        <v>23</v>
      </c>
      <c r="C7" s="166"/>
      <c r="D7" s="166"/>
      <c r="E7" s="166"/>
      <c r="F7" s="171"/>
      <c r="G7" s="171"/>
      <c r="H7" s="171"/>
      <c r="I7" s="171"/>
      <c r="J7" s="171"/>
      <c r="K7" s="171"/>
      <c r="L7" s="171"/>
      <c r="M7" s="175" t="str">
        <f>IF(ISERROR(AVERAGE(Calculations!O8:X8)),"",AVERAGE(Calculations!O8:X8))</f>
        <v/>
      </c>
      <c r="N7" s="176" t="str">
        <f>IF(ISERROR(STDEV(Calculations!O8:X8)),"",IF(COUNT(Calculations!O8:X8)&lt;3,"N/A",STDEV(Calculations!O8:X8)))</f>
        <v/>
      </c>
      <c r="P7" s="17" t="s">
        <v>396</v>
      </c>
      <c r="Q7" s="66"/>
      <c r="R7" s="66"/>
      <c r="S7" s="66"/>
      <c r="T7" s="66"/>
      <c r="U7" s="66"/>
      <c r="V7" s="66"/>
      <c r="W7" s="66"/>
      <c r="X7" s="66"/>
      <c r="Y7" s="66"/>
      <c r="Z7" s="66"/>
      <c r="AA7" s="66"/>
      <c r="AB7" s="67"/>
    </row>
    <row r="8" spans="1:28" ht="13.5">
      <c r="A8" s="2" t="str">
        <f>'Gene Table'!C8</f>
        <v>NM_006218</v>
      </c>
      <c r="B8" s="172" t="s">
        <v>27</v>
      </c>
      <c r="C8" s="166"/>
      <c r="D8" s="166"/>
      <c r="E8" s="166"/>
      <c r="F8" s="171"/>
      <c r="G8" s="171"/>
      <c r="H8" s="171"/>
      <c r="I8" s="171"/>
      <c r="J8" s="171"/>
      <c r="K8" s="171"/>
      <c r="L8" s="171"/>
      <c r="M8" s="175" t="str">
        <f>IF(ISERROR(AVERAGE(Calculations!O9:X9)),"",AVERAGE(Calculations!O9:X9))</f>
        <v/>
      </c>
      <c r="N8" s="176" t="str">
        <f>IF(ISERROR(STDEV(Calculations!O9:X9)),"",IF(COUNT(Calculations!O9:X9)&lt;3,"N/A",STDEV(Calculations!O9:X9)))</f>
        <v/>
      </c>
      <c r="P8" s="84" t="s">
        <v>392</v>
      </c>
      <c r="Q8" s="177" t="str">
        <f aca="true" t="shared" si="6" ref="Q8:AA8">IF(Q3="","",Q3/SUM(Q$3:Q$6))</f>
        <v/>
      </c>
      <c r="R8" s="177" t="str">
        <f t="shared" si="6"/>
        <v/>
      </c>
      <c r="S8" s="177" t="str">
        <f t="shared" si="6"/>
        <v/>
      </c>
      <c r="T8" s="177" t="str">
        <f t="shared" si="6"/>
        <v/>
      </c>
      <c r="U8" s="177" t="str">
        <f t="shared" si="6"/>
        <v/>
      </c>
      <c r="V8" s="177" t="str">
        <f t="shared" si="6"/>
        <v/>
      </c>
      <c r="W8" s="177" t="str">
        <f t="shared" si="6"/>
        <v/>
      </c>
      <c r="X8" s="177" t="str">
        <f t="shared" si="6"/>
        <v/>
      </c>
      <c r="Y8" s="177" t="str">
        <f t="shared" si="6"/>
        <v/>
      </c>
      <c r="Z8" s="180" t="str">
        <f t="shared" si="6"/>
        <v/>
      </c>
      <c r="AA8" s="181" t="e">
        <f t="shared" si="6"/>
        <v>#DIV/0!</v>
      </c>
      <c r="AB8" s="181" t="e">
        <f aca="true" t="shared" si="7" ref="AB8:AB11">STDEV(Q8:Z8)</f>
        <v>#DIV/0!</v>
      </c>
    </row>
    <row r="9" spans="1:28" ht="13.5">
      <c r="A9" s="2" t="str">
        <f>'Gene Table'!C9</f>
        <v>NM_005343</v>
      </c>
      <c r="B9" s="170" t="s">
        <v>31</v>
      </c>
      <c r="C9" s="166"/>
      <c r="D9" s="166"/>
      <c r="E9" s="166"/>
      <c r="F9" s="171"/>
      <c r="G9" s="171"/>
      <c r="H9" s="171"/>
      <c r="I9" s="171"/>
      <c r="J9" s="171"/>
      <c r="K9" s="171"/>
      <c r="L9" s="171"/>
      <c r="M9" s="175" t="str">
        <f>IF(ISERROR(AVERAGE(Calculations!O10:X10)),"",AVERAGE(Calculations!O10:X10))</f>
        <v/>
      </c>
      <c r="N9" s="176" t="str">
        <f>IF(ISERROR(STDEV(Calculations!O10:X10)),"",IF(COUNT(Calculations!O10:X10)&lt;3,"N/A",STDEV(Calculations!O10:X10)))</f>
        <v/>
      </c>
      <c r="P9" s="84" t="s">
        <v>393</v>
      </c>
      <c r="Q9" s="177" t="str">
        <f aca="true" t="shared" si="8" ref="Q9:AA9">IF(Q4="","",Q4/SUM(Q$3:Q$6))</f>
        <v/>
      </c>
      <c r="R9" s="177" t="str">
        <f t="shared" si="8"/>
        <v/>
      </c>
      <c r="S9" s="177" t="str">
        <f t="shared" si="8"/>
        <v/>
      </c>
      <c r="T9" s="177" t="str">
        <f t="shared" si="8"/>
        <v/>
      </c>
      <c r="U9" s="177" t="str">
        <f t="shared" si="8"/>
        <v/>
      </c>
      <c r="V9" s="177" t="str">
        <f t="shared" si="8"/>
        <v/>
      </c>
      <c r="W9" s="177" t="str">
        <f t="shared" si="8"/>
        <v/>
      </c>
      <c r="X9" s="177" t="str">
        <f t="shared" si="8"/>
        <v/>
      </c>
      <c r="Y9" s="177" t="str">
        <f t="shared" si="8"/>
        <v/>
      </c>
      <c r="Z9" s="180" t="str">
        <f t="shared" si="8"/>
        <v/>
      </c>
      <c r="AA9" s="181" t="e">
        <f t="shared" si="8"/>
        <v>#DIV/0!</v>
      </c>
      <c r="AB9" s="181" t="e">
        <f t="shared" si="7"/>
        <v>#DIV/0!</v>
      </c>
    </row>
    <row r="10" spans="1:28" ht="13.5">
      <c r="A10" s="2" t="str">
        <f>'Gene Table'!C10</f>
        <v>NM_005432</v>
      </c>
      <c r="B10" s="172" t="s">
        <v>35</v>
      </c>
      <c r="C10" s="166"/>
      <c r="D10" s="166"/>
      <c r="E10" s="166"/>
      <c r="F10" s="171"/>
      <c r="G10" s="171"/>
      <c r="H10" s="171"/>
      <c r="I10" s="171"/>
      <c r="J10" s="171"/>
      <c r="K10" s="171"/>
      <c r="L10" s="171"/>
      <c r="M10" s="175" t="str">
        <f>IF(ISERROR(AVERAGE(Calculations!O11:X11)),"",AVERAGE(Calculations!O11:X11))</f>
        <v/>
      </c>
      <c r="N10" s="176" t="str">
        <f>IF(ISERROR(STDEV(Calculations!O11:X11)),"",IF(COUNT(Calculations!O11:X11)&lt;3,"N/A",STDEV(Calculations!O11:X11)))</f>
        <v/>
      </c>
      <c r="P10" s="84" t="s">
        <v>394</v>
      </c>
      <c r="Q10" s="177" t="str">
        <f aca="true" t="shared" si="9" ref="Q10:AA10">IF(Q5="","",Q5/SUM(Q$3:Q$6))</f>
        <v/>
      </c>
      <c r="R10" s="177" t="str">
        <f t="shared" si="9"/>
        <v/>
      </c>
      <c r="S10" s="177" t="str">
        <f t="shared" si="9"/>
        <v/>
      </c>
      <c r="T10" s="177" t="str">
        <f t="shared" si="9"/>
        <v/>
      </c>
      <c r="U10" s="177" t="str">
        <f t="shared" si="9"/>
        <v/>
      </c>
      <c r="V10" s="177" t="str">
        <f t="shared" si="9"/>
        <v/>
      </c>
      <c r="W10" s="177" t="str">
        <f t="shared" si="9"/>
        <v/>
      </c>
      <c r="X10" s="177" t="str">
        <f t="shared" si="9"/>
        <v/>
      </c>
      <c r="Y10" s="177" t="str">
        <f t="shared" si="9"/>
        <v/>
      </c>
      <c r="Z10" s="180" t="str">
        <f t="shared" si="9"/>
        <v/>
      </c>
      <c r="AA10" s="181" t="e">
        <f t="shared" si="9"/>
        <v>#DIV/0!</v>
      </c>
      <c r="AB10" s="181" t="e">
        <f t="shared" si="7"/>
        <v>#DIV/0!</v>
      </c>
    </row>
    <row r="11" spans="1:28" ht="13.5">
      <c r="A11" s="2" t="str">
        <f>'Gene Table'!C11</f>
        <v>NM_006297</v>
      </c>
      <c r="B11" s="170" t="s">
        <v>39</v>
      </c>
      <c r="C11" s="166"/>
      <c r="D11" s="166"/>
      <c r="E11" s="166"/>
      <c r="F11" s="171"/>
      <c r="G11" s="171"/>
      <c r="H11" s="171"/>
      <c r="I11" s="171"/>
      <c r="J11" s="171"/>
      <c r="K11" s="171"/>
      <c r="L11" s="171"/>
      <c r="M11" s="175" t="str">
        <f>IF(ISERROR(AVERAGE(Calculations!O12:X12)),"",AVERAGE(Calculations!O12:X12))</f>
        <v/>
      </c>
      <c r="N11" s="176" t="str">
        <f>IF(ISERROR(STDEV(Calculations!O12:X12)),"",IF(COUNT(Calculations!O12:X12)&lt;3,"N/A",STDEV(Calculations!O12:X12)))</f>
        <v/>
      </c>
      <c r="P11" s="84" t="s">
        <v>395</v>
      </c>
      <c r="Q11" s="177" t="str">
        <f aca="true" t="shared" si="10" ref="Q11:AA11">IF(Q6="","",Q6/SUM(Q$3:Q$6))</f>
        <v/>
      </c>
      <c r="R11" s="177" t="str">
        <f t="shared" si="10"/>
        <v/>
      </c>
      <c r="S11" s="177" t="str">
        <f t="shared" si="10"/>
        <v/>
      </c>
      <c r="T11" s="177" t="str">
        <f t="shared" si="10"/>
        <v/>
      </c>
      <c r="U11" s="177" t="str">
        <f t="shared" si="10"/>
        <v/>
      </c>
      <c r="V11" s="177" t="str">
        <f t="shared" si="10"/>
        <v/>
      </c>
      <c r="W11" s="177" t="str">
        <f t="shared" si="10"/>
        <v/>
      </c>
      <c r="X11" s="177" t="str">
        <f t="shared" si="10"/>
        <v/>
      </c>
      <c r="Y11" s="177" t="str">
        <f t="shared" si="10"/>
        <v/>
      </c>
      <c r="Z11" s="180" t="str">
        <f t="shared" si="10"/>
        <v/>
      </c>
      <c r="AA11" s="181" t="e">
        <f t="shared" si="10"/>
        <v>#DIV/0!</v>
      </c>
      <c r="AB11" s="181" t="e">
        <f t="shared" si="7"/>
        <v>#DIV/0!</v>
      </c>
    </row>
    <row r="12" spans="1:14" ht="12.75">
      <c r="A12" s="2" t="str">
        <f>'Gene Table'!C12</f>
        <v>NM_000546</v>
      </c>
      <c r="B12" s="172" t="s">
        <v>43</v>
      </c>
      <c r="C12" s="166"/>
      <c r="D12" s="166"/>
      <c r="E12" s="166"/>
      <c r="F12" s="171"/>
      <c r="G12" s="171"/>
      <c r="H12" s="171"/>
      <c r="I12" s="171"/>
      <c r="J12" s="171"/>
      <c r="K12" s="171"/>
      <c r="L12" s="171"/>
      <c r="M12" s="175" t="str">
        <f>IF(ISERROR(AVERAGE(Calculations!O13:X13)),"",AVERAGE(Calculations!O13:X13))</f>
        <v/>
      </c>
      <c r="N12" s="176" t="str">
        <f>IF(ISERROR(STDEV(Calculations!O13:X13)),"",IF(COUNT(Calculations!O13:X13)&lt;3,"N/A",STDEV(Calculations!O13:X13)))</f>
        <v/>
      </c>
    </row>
    <row r="13" spans="1:14" ht="12.75">
      <c r="A13" s="2" t="str">
        <f>'Gene Table'!C13</f>
        <v>NM_001014431</v>
      </c>
      <c r="B13" s="170" t="s">
        <v>47</v>
      </c>
      <c r="C13" s="166"/>
      <c r="D13" s="166"/>
      <c r="E13" s="166"/>
      <c r="F13" s="171"/>
      <c r="G13" s="171"/>
      <c r="H13" s="171"/>
      <c r="I13" s="171"/>
      <c r="J13" s="171"/>
      <c r="K13" s="171"/>
      <c r="L13" s="171"/>
      <c r="M13" s="175" t="str">
        <f>IF(ISERROR(AVERAGE(Calculations!O14:X14)),"",AVERAGE(Calculations!O14:X14))</f>
        <v/>
      </c>
      <c r="N13" s="176" t="str">
        <f>IF(ISERROR(STDEV(Calculations!O14:X14)),"",IF(COUNT(Calculations!O14:X14)&lt;3,"N/A",STDEV(Calculations!O14:X14)))</f>
        <v/>
      </c>
    </row>
    <row r="14" spans="1:14" ht="12.75">
      <c r="A14" s="2" t="str">
        <f>'Gene Table'!C14</f>
        <v>BC008403</v>
      </c>
      <c r="B14" s="172" t="s">
        <v>51</v>
      </c>
      <c r="C14" s="166"/>
      <c r="D14" s="166"/>
      <c r="E14" s="166"/>
      <c r="F14" s="171"/>
      <c r="G14" s="171"/>
      <c r="H14" s="171"/>
      <c r="I14" s="171"/>
      <c r="J14" s="171"/>
      <c r="K14" s="171"/>
      <c r="L14" s="171"/>
      <c r="M14" s="175" t="str">
        <f>IF(ISERROR(AVERAGE(Calculations!O15:X15)),"",AVERAGE(Calculations!O15:X15))</f>
        <v/>
      </c>
      <c r="N14" s="176" t="str">
        <f>IF(ISERROR(STDEV(Calculations!O15:X15)),"",IF(COUNT(Calculations!O15:X15)&lt;3,"N/A",STDEV(Calculations!O15:X15)))</f>
        <v/>
      </c>
    </row>
    <row r="15" spans="1:14" ht="12.75">
      <c r="A15" s="2" t="str">
        <f>'Gene Table'!C15</f>
        <v>NM_000369</v>
      </c>
      <c r="B15" s="170" t="s">
        <v>55</v>
      </c>
      <c r="C15" s="166"/>
      <c r="D15" s="166"/>
      <c r="E15" s="166"/>
      <c r="F15" s="171"/>
      <c r="G15" s="171"/>
      <c r="H15" s="171"/>
      <c r="I15" s="171"/>
      <c r="J15" s="171"/>
      <c r="K15" s="171"/>
      <c r="L15" s="171"/>
      <c r="M15" s="175" t="str">
        <f>IF(ISERROR(AVERAGE(Calculations!O16:X16)),"",AVERAGE(Calculations!O16:X16))</f>
        <v/>
      </c>
      <c r="N15" s="176" t="str">
        <f>IF(ISERROR(STDEV(Calculations!O16:X16)),"",IF(COUNT(Calculations!O16:X16)&lt;3,"N/A",STDEV(Calculations!O16:X16)))</f>
        <v/>
      </c>
    </row>
    <row r="16" spans="1:14" ht="12.75">
      <c r="A16" s="2" t="str">
        <f>'Gene Table'!C16</f>
        <v>NM_003317</v>
      </c>
      <c r="B16" s="172" t="s">
        <v>59</v>
      </c>
      <c r="C16" s="166"/>
      <c r="D16" s="166"/>
      <c r="E16" s="166"/>
      <c r="F16" s="171"/>
      <c r="G16" s="171"/>
      <c r="H16" s="171"/>
      <c r="I16" s="171"/>
      <c r="J16" s="171"/>
      <c r="K16" s="171"/>
      <c r="L16" s="171"/>
      <c r="M16" s="175" t="str">
        <f>IF(ISERROR(AVERAGE(Calculations!O17:X17)),"",AVERAGE(Calculations!O17:X17))</f>
        <v/>
      </c>
      <c r="N16" s="176" t="str">
        <f>IF(ISERROR(STDEV(Calculations!O17:X17)),"",IF(COUNT(Calculations!O17:X17)&lt;3,"N/A",STDEV(Calculations!O17:X17)))</f>
        <v/>
      </c>
    </row>
    <row r="17" spans="1:14" ht="12.75">
      <c r="A17" s="2" t="str">
        <f>'Gene Table'!C17</f>
        <v>NM_003250</v>
      </c>
      <c r="B17" s="170" t="s">
        <v>63</v>
      </c>
      <c r="C17" s="166"/>
      <c r="D17" s="166"/>
      <c r="E17" s="166"/>
      <c r="F17" s="171"/>
      <c r="G17" s="171"/>
      <c r="H17" s="171"/>
      <c r="I17" s="171"/>
      <c r="J17" s="171"/>
      <c r="K17" s="171"/>
      <c r="L17" s="171"/>
      <c r="M17" s="175" t="str">
        <f>IF(ISERROR(AVERAGE(Calculations!O18:X18)),"",AVERAGE(Calculations!O18:X18))</f>
        <v/>
      </c>
      <c r="N17" s="176" t="str">
        <f>IF(ISERROR(STDEV(Calculations!O18:X18)),"",IF(COUNT(Calculations!O18:X18)&lt;3,"N/A",STDEV(Calculations!O18:X18)))</f>
        <v/>
      </c>
    </row>
    <row r="18" spans="1:14" ht="12.75">
      <c r="A18" s="2" t="str">
        <f>'Gene Table'!C18</f>
        <v>NM_002843</v>
      </c>
      <c r="B18" s="172" t="s">
        <v>67</v>
      </c>
      <c r="C18" s="166"/>
      <c r="D18" s="166"/>
      <c r="E18" s="166"/>
      <c r="F18" s="171"/>
      <c r="G18" s="171"/>
      <c r="H18" s="171"/>
      <c r="I18" s="171"/>
      <c r="J18" s="171"/>
      <c r="K18" s="171"/>
      <c r="L18" s="171"/>
      <c r="M18" s="175" t="str">
        <f>IF(ISERROR(AVERAGE(Calculations!O19:X19)),"",AVERAGE(Calculations!O19:X19))</f>
        <v/>
      </c>
      <c r="N18" s="176" t="str">
        <f>IF(ISERROR(STDEV(Calculations!O19:X19)),"",IF(COUNT(Calculations!O19:X19)&lt;3,"N/A",STDEV(Calculations!O19:X19)))</f>
        <v/>
      </c>
    </row>
    <row r="19" spans="1:14" ht="12.75">
      <c r="A19" s="2" t="str">
        <f>'Gene Table'!C19</f>
        <v>NM_000249</v>
      </c>
      <c r="B19" s="170" t="s">
        <v>71</v>
      </c>
      <c r="C19" s="166"/>
      <c r="D19" s="166"/>
      <c r="E19" s="166"/>
      <c r="F19" s="171"/>
      <c r="G19" s="171"/>
      <c r="H19" s="171"/>
      <c r="I19" s="171"/>
      <c r="J19" s="171"/>
      <c r="K19" s="171"/>
      <c r="L19" s="171"/>
      <c r="M19" s="175" t="str">
        <f>IF(ISERROR(AVERAGE(Calculations!O20:X20)),"",AVERAGE(Calculations!O20:X20))</f>
        <v/>
      </c>
      <c r="N19" s="176" t="str">
        <f>IF(ISERROR(STDEV(Calculations!O20:X20)),"",IF(COUNT(Calculations!O20:X20)&lt;3,"N/A",STDEV(Calculations!O20:X20)))</f>
        <v/>
      </c>
    </row>
    <row r="20" spans="1:14" ht="12.75">
      <c r="A20" s="2" t="str">
        <f>'Gene Table'!C20</f>
        <v>NM_000015</v>
      </c>
      <c r="B20" s="172" t="s">
        <v>75</v>
      </c>
      <c r="C20" s="166"/>
      <c r="D20" s="166"/>
      <c r="E20" s="166"/>
      <c r="F20" s="171"/>
      <c r="G20" s="171"/>
      <c r="H20" s="171"/>
      <c r="I20" s="171"/>
      <c r="J20" s="171"/>
      <c r="K20" s="171"/>
      <c r="L20" s="171"/>
      <c r="M20" s="175" t="str">
        <f>IF(ISERROR(AVERAGE(Calculations!O21:X21)),"",AVERAGE(Calculations!O21:X21))</f>
        <v/>
      </c>
      <c r="N20" s="176" t="str">
        <f>IF(ISERROR(STDEV(Calculations!O21:X21)),"",IF(COUNT(Calculations!O21:X21)&lt;3,"N/A",STDEV(Calculations!O21:X21)))</f>
        <v/>
      </c>
    </row>
    <row r="21" spans="1:14" ht="12.75">
      <c r="A21" s="2" t="str">
        <f>'Gene Table'!C21</f>
        <v>NM_004473</v>
      </c>
      <c r="B21" s="170" t="s">
        <v>79</v>
      </c>
      <c r="C21" s="166"/>
      <c r="D21" s="166"/>
      <c r="E21" s="166"/>
      <c r="F21" s="171"/>
      <c r="G21" s="171"/>
      <c r="H21" s="171"/>
      <c r="I21" s="171"/>
      <c r="J21" s="171"/>
      <c r="K21" s="171"/>
      <c r="L21" s="171"/>
      <c r="M21" s="175" t="str">
        <f>IF(ISERROR(AVERAGE(Calculations!O22:X22)),"",AVERAGE(Calculations!O22:X22))</f>
        <v/>
      </c>
      <c r="N21" s="176" t="str">
        <f>IF(ISERROR(STDEV(Calculations!O22:X22)),"",IF(COUNT(Calculations!O22:X22)&lt;3,"N/A",STDEV(Calculations!O22:X22)))</f>
        <v/>
      </c>
    </row>
    <row r="22" spans="1:14" ht="12.75">
      <c r="A22" s="2" t="str">
        <f>'Gene Table'!C22</f>
        <v>NM_004832</v>
      </c>
      <c r="B22" s="172" t="s">
        <v>83</v>
      </c>
      <c r="C22" s="166"/>
      <c r="D22" s="166"/>
      <c r="E22" s="166"/>
      <c r="F22" s="171"/>
      <c r="G22" s="171"/>
      <c r="H22" s="171"/>
      <c r="I22" s="171"/>
      <c r="J22" s="171"/>
      <c r="K22" s="171"/>
      <c r="L22" s="171"/>
      <c r="M22" s="175" t="str">
        <f>IF(ISERROR(AVERAGE(Calculations!O23:X23)),"",AVERAGE(Calculations!O23:X23))</f>
        <v/>
      </c>
      <c r="N22" s="176" t="str">
        <f>IF(ISERROR(STDEV(Calculations!O23:X23)),"",IF(COUNT(Calculations!O23:X23)&lt;3,"N/A",STDEV(Calculations!O23:X23)))</f>
        <v/>
      </c>
    </row>
    <row r="23" spans="1:14" ht="12.75">
      <c r="A23" s="2" t="str">
        <f>'Gene Table'!C23</f>
        <v>NM_005436</v>
      </c>
      <c r="B23" s="170" t="s">
        <v>87</v>
      </c>
      <c r="C23" s="166"/>
      <c r="D23" s="166"/>
      <c r="E23" s="166"/>
      <c r="F23" s="171"/>
      <c r="G23" s="171"/>
      <c r="H23" s="171"/>
      <c r="I23" s="171"/>
      <c r="J23" s="171"/>
      <c r="K23" s="171"/>
      <c r="L23" s="171"/>
      <c r="M23" s="175" t="str">
        <f>IF(ISERROR(AVERAGE(Calculations!O24:X24)),"",AVERAGE(Calculations!O24:X24))</f>
        <v/>
      </c>
      <c r="N23" s="176" t="str">
        <f>IF(ISERROR(STDEV(Calculations!O24:X24)),"",IF(COUNT(Calculations!O24:X24)&lt;3,"N/A",STDEV(Calculations!O24:X24)))</f>
        <v/>
      </c>
    </row>
    <row r="24" spans="1:14" ht="12.75">
      <c r="A24" s="2" t="str">
        <f>'Gene Table'!C24</f>
        <v>NM_003401</v>
      </c>
      <c r="B24" s="172" t="s">
        <v>91</v>
      </c>
      <c r="C24" s="166"/>
      <c r="D24" s="166"/>
      <c r="E24" s="166"/>
      <c r="F24" s="171"/>
      <c r="G24" s="171"/>
      <c r="H24" s="171"/>
      <c r="I24" s="171"/>
      <c r="J24" s="171"/>
      <c r="K24" s="171"/>
      <c r="L24" s="171"/>
      <c r="M24" s="175" t="str">
        <f>IF(ISERROR(AVERAGE(Calculations!O25:X25)),"",AVERAGE(Calculations!O25:X25))</f>
        <v/>
      </c>
      <c r="N24" s="176" t="str">
        <f>IF(ISERROR(STDEV(Calculations!O25:X25)),"",IF(COUNT(Calculations!O25:X25)&lt;3,"N/A",STDEV(Calculations!O25:X25)))</f>
        <v/>
      </c>
    </row>
    <row r="25" spans="1:14" ht="12.75">
      <c r="A25" s="2" t="str">
        <f>'Gene Table'!C25</f>
        <v>NM_001025366</v>
      </c>
      <c r="B25" s="170" t="s">
        <v>95</v>
      </c>
      <c r="C25" s="166"/>
      <c r="D25" s="166"/>
      <c r="E25" s="166"/>
      <c r="F25" s="171"/>
      <c r="G25" s="171"/>
      <c r="H25" s="171"/>
      <c r="I25" s="171"/>
      <c r="J25" s="171"/>
      <c r="K25" s="171"/>
      <c r="L25" s="171"/>
      <c r="M25" s="175" t="str">
        <f>IF(ISERROR(AVERAGE(Calculations!O26:X26)),"",AVERAGE(Calculations!O26:X26))</f>
        <v/>
      </c>
      <c r="N25" s="176" t="str">
        <f>IF(ISERROR(STDEV(Calculations!O26:X26)),"",IF(COUNT(Calculations!O26:X26)&lt;3,"N/A",STDEV(Calculations!O26:X26)))</f>
        <v/>
      </c>
    </row>
    <row r="26" spans="1:14" ht="12.75">
      <c r="A26" s="2" t="str">
        <f>'Gene Table'!C26</f>
        <v>NM_003235</v>
      </c>
      <c r="B26" s="172" t="s">
        <v>99</v>
      </c>
      <c r="C26" s="166"/>
      <c r="D26" s="166"/>
      <c r="E26" s="166"/>
      <c r="F26" s="171"/>
      <c r="G26" s="171"/>
      <c r="H26" s="171"/>
      <c r="I26" s="171"/>
      <c r="J26" s="171"/>
      <c r="K26" s="171"/>
      <c r="L26" s="171"/>
      <c r="M26" s="175" t="str">
        <f>IF(ISERROR(AVERAGE(Calculations!O27:X27)),"",AVERAGE(Calculations!O27:X27))</f>
        <v/>
      </c>
      <c r="N26" s="176" t="str">
        <f>IF(ISERROR(STDEV(Calculations!O27:X27)),"",IF(COUNT(Calculations!O27:X27)&lt;3,"N/A",STDEV(Calculations!O27:X27)))</f>
        <v/>
      </c>
    </row>
    <row r="27" spans="1:14" ht="12.75">
      <c r="A27" s="2" t="str">
        <f>'Gene Table'!C27</f>
        <v>NM_002880</v>
      </c>
      <c r="B27" s="170" t="s">
        <v>103</v>
      </c>
      <c r="C27" s="166"/>
      <c r="D27" s="166"/>
      <c r="E27" s="166"/>
      <c r="F27" s="171"/>
      <c r="G27" s="171"/>
      <c r="H27" s="171"/>
      <c r="I27" s="171"/>
      <c r="J27" s="171"/>
      <c r="K27" s="171"/>
      <c r="L27" s="171"/>
      <c r="M27" s="175" t="str">
        <f>IF(ISERROR(AVERAGE(Calculations!O28:X28)),"",AVERAGE(Calculations!O28:X28))</f>
        <v/>
      </c>
      <c r="N27" s="176" t="str">
        <f>IF(ISERROR(STDEV(Calculations!O28:X28)),"",IF(COUNT(Calculations!O28:X28)&lt;3,"N/A",STDEV(Calculations!O28:X28)))</f>
        <v/>
      </c>
    </row>
    <row r="28" spans="1:14" ht="12.75">
      <c r="A28" s="2" t="str">
        <f>'Gene Table'!C28</f>
        <v>NM_001007792</v>
      </c>
      <c r="B28" s="172" t="s">
        <v>107</v>
      </c>
      <c r="C28" s="166"/>
      <c r="D28" s="166"/>
      <c r="E28" s="166"/>
      <c r="F28" s="171"/>
      <c r="G28" s="171"/>
      <c r="H28" s="171"/>
      <c r="I28" s="171"/>
      <c r="J28" s="171"/>
      <c r="K28" s="171"/>
      <c r="L28" s="171"/>
      <c r="M28" s="175" t="str">
        <f>IF(ISERROR(AVERAGE(Calculations!O29:X29)),"",AVERAGE(Calculations!O29:X29))</f>
        <v/>
      </c>
      <c r="N28" s="176" t="str">
        <f>IF(ISERROR(STDEV(Calculations!O29:X29)),"",IF(COUNT(Calculations!O29:X29)&lt;3,"N/A",STDEV(Calculations!O29:X29)))</f>
        <v/>
      </c>
    </row>
    <row r="29" spans="1:14" ht="12.75">
      <c r="A29" s="2" t="str">
        <f>'Gene Table'!C29</f>
        <v>NM_002467</v>
      </c>
      <c r="B29" s="170" t="s">
        <v>111</v>
      </c>
      <c r="C29" s="166"/>
      <c r="D29" s="166"/>
      <c r="E29" s="166"/>
      <c r="F29" s="171"/>
      <c r="G29" s="171"/>
      <c r="H29" s="171"/>
      <c r="I29" s="171"/>
      <c r="J29" s="171"/>
      <c r="K29" s="171"/>
      <c r="L29" s="171"/>
      <c r="M29" s="175" t="str">
        <f>IF(ISERROR(AVERAGE(Calculations!O30:X30)),"",AVERAGE(Calculations!O30:X30))</f>
        <v/>
      </c>
      <c r="N29" s="176" t="str">
        <f>IF(ISERROR(STDEV(Calculations!O30:X30)),"",IF(COUNT(Calculations!O30:X30)&lt;3,"N/A",STDEV(Calculations!O30:X30)))</f>
        <v/>
      </c>
    </row>
    <row r="30" spans="1:14" ht="13.5">
      <c r="A30" s="2" t="str">
        <f>'Gene Table'!C30</f>
        <v>NM_002439</v>
      </c>
      <c r="B30" s="172" t="s">
        <v>115</v>
      </c>
      <c r="C30" s="166"/>
      <c r="D30" s="166"/>
      <c r="E30" s="166"/>
      <c r="F30" s="171"/>
      <c r="G30" s="171"/>
      <c r="H30" s="171"/>
      <c r="I30" s="171"/>
      <c r="J30" s="171"/>
      <c r="K30" s="171"/>
      <c r="L30" s="171"/>
      <c r="M30" s="175" t="str">
        <f>IF(ISERROR(AVERAGE(Calculations!O31:X31)),"",AVERAGE(Calculations!O31:X31))</f>
        <v/>
      </c>
      <c r="N30" s="176" t="str">
        <f>IF(ISERROR(STDEV(Calculations!O31:X31)),"",IF(COUNT(Calculations!O31:X31)&lt;3,"N/A",STDEV(Calculations!O31:X31)))</f>
        <v/>
      </c>
    </row>
    <row r="31" spans="1:14" ht="13.5">
      <c r="A31" s="2" t="str">
        <f>'Gene Table'!C31</f>
        <v>NM_002312</v>
      </c>
      <c r="B31" s="170" t="s">
        <v>119</v>
      </c>
      <c r="C31" s="166"/>
      <c r="D31" s="166"/>
      <c r="E31" s="166"/>
      <c r="F31" s="171"/>
      <c r="G31" s="171"/>
      <c r="H31" s="171"/>
      <c r="I31" s="171"/>
      <c r="J31" s="171"/>
      <c r="K31" s="171"/>
      <c r="L31" s="171"/>
      <c r="M31" s="175" t="str">
        <f>IF(ISERROR(AVERAGE(Calculations!O32:X32)),"",AVERAGE(Calculations!O32:X32))</f>
        <v/>
      </c>
      <c r="N31" s="176" t="str">
        <f>IF(ISERROR(STDEV(Calculations!O32:X32)),"",IF(COUNT(Calculations!O32:X32)&lt;3,"N/A",STDEV(Calculations!O32:X32)))</f>
        <v/>
      </c>
    </row>
    <row r="32" spans="1:14" ht="13.5">
      <c r="A32" s="2" t="str">
        <f>'Gene Table'!C32</f>
        <v>NM_002075</v>
      </c>
      <c r="B32" s="172" t="s">
        <v>123</v>
      </c>
      <c r="C32" s="166"/>
      <c r="D32" s="166"/>
      <c r="E32" s="166"/>
      <c r="F32" s="171"/>
      <c r="G32" s="171"/>
      <c r="H32" s="171"/>
      <c r="I32" s="171"/>
      <c r="J32" s="171"/>
      <c r="K32" s="171"/>
      <c r="L32" s="171"/>
      <c r="M32" s="175" t="str">
        <f>IF(ISERROR(AVERAGE(Calculations!O33:X33)),"",AVERAGE(Calculations!O33:X33))</f>
        <v/>
      </c>
      <c r="N32" s="176" t="str">
        <f>IF(ISERROR(STDEV(Calculations!O33:X33)),"",IF(COUNT(Calculations!O33:X33)&lt;3,"N/A",STDEV(Calculations!O33:X33)))</f>
        <v/>
      </c>
    </row>
    <row r="33" spans="1:14" ht="13.5">
      <c r="A33" s="2" t="str">
        <f>'Gene Table'!C33</f>
        <v>NM_005228</v>
      </c>
      <c r="B33" s="170" t="s">
        <v>127</v>
      </c>
      <c r="C33" s="166"/>
      <c r="D33" s="166"/>
      <c r="E33" s="166"/>
      <c r="F33" s="171"/>
      <c r="G33" s="171"/>
      <c r="H33" s="171"/>
      <c r="I33" s="171"/>
      <c r="J33" s="171"/>
      <c r="K33" s="171"/>
      <c r="L33" s="171"/>
      <c r="M33" s="175" t="str">
        <f>IF(ISERROR(AVERAGE(Calculations!O34:X34)),"",AVERAGE(Calculations!O34:X34))</f>
        <v/>
      </c>
      <c r="N33" s="176" t="str">
        <f>IF(ISERROR(STDEV(Calculations!O34:X34)),"",IF(COUNT(Calculations!O34:X34)&lt;3,"N/A",STDEV(Calculations!O34:X34)))</f>
        <v/>
      </c>
    </row>
    <row r="34" spans="1:14" ht="13.5">
      <c r="A34" s="2" t="str">
        <f>'Gene Table'!C34</f>
        <v>NM_000499</v>
      </c>
      <c r="B34" s="172" t="s">
        <v>131</v>
      </c>
      <c r="C34" s="166"/>
      <c r="D34" s="166"/>
      <c r="E34" s="166"/>
      <c r="F34" s="171"/>
      <c r="G34" s="171"/>
      <c r="H34" s="171"/>
      <c r="I34" s="171"/>
      <c r="J34" s="171"/>
      <c r="K34" s="171"/>
      <c r="L34" s="171"/>
      <c r="M34" s="175" t="str">
        <f>IF(ISERROR(AVERAGE(Calculations!O35:X35)),"",AVERAGE(Calculations!O35:X35))</f>
        <v/>
      </c>
      <c r="N34" s="176" t="str">
        <f>IF(ISERROR(STDEV(Calculations!O35:X35)),"",IF(COUNT(Calculations!O35:X35)&lt;3,"N/A",STDEV(Calculations!O35:X35)))</f>
        <v/>
      </c>
    </row>
    <row r="35" spans="1:14" ht="13.5">
      <c r="A35" s="2" t="str">
        <f>'Gene Table'!C35</f>
        <v>NM_003002</v>
      </c>
      <c r="B35" s="170" t="s">
        <v>135</v>
      </c>
      <c r="C35" s="166"/>
      <c r="D35" s="166"/>
      <c r="E35" s="166"/>
      <c r="F35" s="171"/>
      <c r="G35" s="171"/>
      <c r="H35" s="171"/>
      <c r="I35" s="171"/>
      <c r="J35" s="171"/>
      <c r="K35" s="171"/>
      <c r="L35" s="171"/>
      <c r="M35" s="175" t="str">
        <f>IF(ISERROR(AVERAGE(Calculations!O36:X36)),"",AVERAGE(Calculations!O36:X36))</f>
        <v/>
      </c>
      <c r="N35" s="176" t="str">
        <f>IF(ISERROR(STDEV(Calculations!O36:X36)),"",IF(COUNT(Calculations!O36:X36)&lt;3,"N/A",STDEV(Calculations!O36:X36)))</f>
        <v/>
      </c>
    </row>
    <row r="36" spans="1:14" ht="13.5">
      <c r="A36" s="2" t="str">
        <f>'Gene Table'!C36</f>
        <v>NM_005264</v>
      </c>
      <c r="B36" s="172" t="s">
        <v>139</v>
      </c>
      <c r="C36" s="166"/>
      <c r="D36" s="166"/>
      <c r="E36" s="166"/>
      <c r="F36" s="171"/>
      <c r="G36" s="171"/>
      <c r="H36" s="171"/>
      <c r="I36" s="171"/>
      <c r="J36" s="171"/>
      <c r="K36" s="171"/>
      <c r="L36" s="171"/>
      <c r="M36" s="175" t="str">
        <f>IF(ISERROR(AVERAGE(Calculations!O37:X37)),"",AVERAGE(Calculations!O37:X37))</f>
        <v/>
      </c>
      <c r="N36" s="176" t="str">
        <f>IF(ISERROR(STDEV(Calculations!O37:X37)),"",IF(COUNT(Calculations!O37:X37)&lt;3,"N/A",STDEV(Calculations!O37:X37)))</f>
        <v/>
      </c>
    </row>
    <row r="37" spans="1:14" ht="13.5">
      <c r="A37" s="2" t="str">
        <f>'Gene Table'!C37</f>
        <v>BC015035</v>
      </c>
      <c r="B37" s="170" t="s">
        <v>143</v>
      </c>
      <c r="C37" s="166"/>
      <c r="D37" s="166"/>
      <c r="E37" s="166"/>
      <c r="F37" s="171"/>
      <c r="G37" s="171"/>
      <c r="H37" s="171"/>
      <c r="I37" s="171"/>
      <c r="J37" s="171"/>
      <c r="K37" s="171"/>
      <c r="L37" s="171"/>
      <c r="M37" s="175" t="str">
        <f>IF(ISERROR(AVERAGE(Calculations!O38:X38)),"",AVERAGE(Calculations!O38:X38))</f>
        <v/>
      </c>
      <c r="N37" s="176" t="str">
        <f>IF(ISERROR(STDEV(Calculations!O38:X38)),"",IF(COUNT(Calculations!O38:X38)&lt;3,"N/A",STDEV(Calculations!O38:X38)))</f>
        <v/>
      </c>
    </row>
    <row r="38" spans="1:14" ht="13.5">
      <c r="A38" s="2" t="str">
        <f>'Gene Table'!C38</f>
        <v>NM_175940</v>
      </c>
      <c r="B38" s="172" t="s">
        <v>147</v>
      </c>
      <c r="C38" s="166"/>
      <c r="D38" s="166"/>
      <c r="E38" s="166"/>
      <c r="F38" s="171"/>
      <c r="G38" s="171"/>
      <c r="H38" s="171"/>
      <c r="I38" s="171"/>
      <c r="J38" s="171"/>
      <c r="K38" s="171"/>
      <c r="L38" s="171"/>
      <c r="M38" s="175" t="str">
        <f>IF(ISERROR(AVERAGE(Calculations!O39:X39)),"",AVERAGE(Calculations!O39:X39))</f>
        <v/>
      </c>
      <c r="N38" s="176" t="str">
        <f>IF(ISERROR(STDEV(Calculations!O39:X39)),"",IF(COUNT(Calculations!O39:X39)&lt;3,"N/A",STDEV(Calculations!O39:X39)))</f>
        <v/>
      </c>
    </row>
    <row r="39" spans="1:14" ht="13.5">
      <c r="A39" s="2" t="str">
        <f>'Gene Table'!C39</f>
        <v>NM_005121</v>
      </c>
      <c r="B39" s="170" t="s">
        <v>151</v>
      </c>
      <c r="C39" s="166"/>
      <c r="D39" s="166"/>
      <c r="E39" s="166"/>
      <c r="F39" s="171"/>
      <c r="G39" s="171"/>
      <c r="H39" s="171"/>
      <c r="I39" s="171"/>
      <c r="J39" s="171"/>
      <c r="K39" s="171"/>
      <c r="L39" s="171"/>
      <c r="M39" s="175" t="str">
        <f>IF(ISERROR(AVERAGE(Calculations!O40:X40)),"",AVERAGE(Calculations!O40:X40))</f>
        <v/>
      </c>
      <c r="N39" s="176" t="str">
        <f>IF(ISERROR(STDEV(Calculations!O40:X40)),"",IF(COUNT(Calculations!O40:X40)&lt;3,"N/A",STDEV(Calculations!O40:X40)))</f>
        <v/>
      </c>
    </row>
    <row r="40" spans="1:14" ht="13.5">
      <c r="A40" s="2" t="str">
        <f>'Gene Table'!C40</f>
        <v>NM_170751</v>
      </c>
      <c r="B40" s="172" t="s">
        <v>155</v>
      </c>
      <c r="C40" s="166"/>
      <c r="D40" s="166"/>
      <c r="E40" s="166"/>
      <c r="F40" s="171"/>
      <c r="G40" s="171"/>
      <c r="H40" s="171"/>
      <c r="I40" s="171"/>
      <c r="J40" s="171"/>
      <c r="K40" s="171"/>
      <c r="L40" s="171"/>
      <c r="M40" s="175" t="str">
        <f>IF(ISERROR(AVERAGE(Calculations!O41:X41)),"",AVERAGE(Calculations!O41:X41))</f>
        <v/>
      </c>
      <c r="N40" s="176" t="str">
        <f>IF(ISERROR(STDEV(Calculations!O41:X41)),"",IF(COUNT(Calculations!O41:X41)&lt;3,"N/A",STDEV(Calculations!O41:X41)))</f>
        <v/>
      </c>
    </row>
    <row r="41" spans="1:14" ht="13.5">
      <c r="A41" s="2" t="str">
        <f>'Gene Table'!C41</f>
        <v>NM_004239</v>
      </c>
      <c r="B41" s="170" t="s">
        <v>159</v>
      </c>
      <c r="C41" s="166"/>
      <c r="D41" s="166"/>
      <c r="E41" s="166"/>
      <c r="F41" s="171"/>
      <c r="G41" s="171"/>
      <c r="H41" s="171"/>
      <c r="I41" s="171"/>
      <c r="J41" s="171"/>
      <c r="K41" s="171"/>
      <c r="L41" s="171"/>
      <c r="M41" s="175" t="str">
        <f>IF(ISERROR(AVERAGE(Calculations!O42:X42)),"",AVERAGE(Calculations!O42:X42))</f>
        <v/>
      </c>
      <c r="N41" s="176" t="str">
        <f>IF(ISERROR(STDEV(Calculations!O42:X42)),"",IF(COUNT(Calculations!O42:X42)&lt;3,"N/A",STDEV(Calculations!O42:X42)))</f>
        <v/>
      </c>
    </row>
    <row r="42" spans="1:14" ht="13.5">
      <c r="A42" s="2" t="str">
        <f>'Gene Table'!C42</f>
        <v>NM_004238</v>
      </c>
      <c r="B42" s="172" t="s">
        <v>163</v>
      </c>
      <c r="C42" s="166"/>
      <c r="D42" s="166"/>
      <c r="E42" s="166"/>
      <c r="F42" s="171"/>
      <c r="G42" s="171"/>
      <c r="H42" s="171"/>
      <c r="I42" s="171"/>
      <c r="J42" s="171"/>
      <c r="K42" s="171"/>
      <c r="L42" s="171"/>
      <c r="M42" s="175" t="str">
        <f>IF(ISERROR(AVERAGE(Calculations!O43:X43)),"",AVERAGE(Calculations!O43:X43))</f>
        <v/>
      </c>
      <c r="N42" s="176" t="str">
        <f>IF(ISERROR(STDEV(Calculations!O43:X43)),"",IF(COUNT(Calculations!O43:X43)&lt;3,"N/A",STDEV(Calculations!O43:X43)))</f>
        <v/>
      </c>
    </row>
    <row r="43" spans="1:14" ht="13.5">
      <c r="A43" s="2" t="str">
        <f>'Gene Table'!C43</f>
        <v>NM_004760</v>
      </c>
      <c r="B43" s="170" t="s">
        <v>167</v>
      </c>
      <c r="C43" s="166"/>
      <c r="D43" s="166"/>
      <c r="E43" s="166"/>
      <c r="F43" s="171"/>
      <c r="G43" s="171"/>
      <c r="H43" s="171"/>
      <c r="I43" s="171"/>
      <c r="J43" s="171"/>
      <c r="K43" s="171"/>
      <c r="L43" s="171"/>
      <c r="M43" s="175" t="str">
        <f>IF(ISERROR(AVERAGE(Calculations!O44:X44)),"",AVERAGE(Calculations!O44:X44))</f>
        <v/>
      </c>
      <c r="N43" s="176" t="str">
        <f>IF(ISERROR(STDEV(Calculations!O44:X44)),"",IF(COUNT(Calculations!O44:X44)&lt;3,"N/A",STDEV(Calculations!O44:X44)))</f>
        <v/>
      </c>
    </row>
    <row r="44" spans="1:14" ht="13.5">
      <c r="A44" s="2" t="str">
        <f>'Gene Table'!C44</f>
        <v>NM_004226</v>
      </c>
      <c r="B44" s="172" t="s">
        <v>171</v>
      </c>
      <c r="C44" s="166"/>
      <c r="D44" s="166"/>
      <c r="E44" s="166"/>
      <c r="F44" s="171"/>
      <c r="G44" s="171"/>
      <c r="H44" s="171"/>
      <c r="I44" s="171"/>
      <c r="J44" s="171"/>
      <c r="K44" s="171"/>
      <c r="L44" s="171"/>
      <c r="M44" s="175" t="str">
        <f>IF(ISERROR(AVERAGE(Calculations!O45:X45)),"",AVERAGE(Calculations!O45:X45))</f>
        <v/>
      </c>
      <c r="N44" s="176" t="str">
        <f>IF(ISERROR(STDEV(Calculations!O45:X45)),"",IF(COUNT(Calculations!O45:X45)&lt;3,"N/A",STDEV(Calculations!O45:X45)))</f>
        <v/>
      </c>
    </row>
    <row r="45" spans="1:14" ht="13.5">
      <c r="A45" s="2" t="str">
        <f>'Gene Table'!C45</f>
        <v>NM_003977</v>
      </c>
      <c r="B45" s="170" t="s">
        <v>175</v>
      </c>
      <c r="C45" s="166"/>
      <c r="D45" s="166"/>
      <c r="E45" s="166"/>
      <c r="F45" s="171"/>
      <c r="G45" s="171"/>
      <c r="H45" s="171"/>
      <c r="I45" s="171"/>
      <c r="J45" s="171"/>
      <c r="K45" s="171"/>
      <c r="L45" s="171"/>
      <c r="M45" s="175" t="str">
        <f>IF(ISERROR(AVERAGE(Calculations!O46:X46)),"",AVERAGE(Calculations!O46:X46))</f>
        <v/>
      </c>
      <c r="N45" s="176" t="str">
        <f>IF(ISERROR(STDEV(Calculations!O46:X46)),"",IF(COUNT(Calculations!O46:X46)&lt;3,"N/A",STDEV(Calculations!O46:X46)))</f>
        <v/>
      </c>
    </row>
    <row r="46" spans="1:14" ht="13.5">
      <c r="A46" s="2" t="str">
        <f>'Gene Table'!C46</f>
        <v>NM_032119</v>
      </c>
      <c r="B46" s="172" t="s">
        <v>179</v>
      </c>
      <c r="C46" s="166"/>
      <c r="D46" s="166"/>
      <c r="E46" s="166"/>
      <c r="F46" s="171"/>
      <c r="G46" s="171"/>
      <c r="H46" s="171"/>
      <c r="I46" s="171"/>
      <c r="J46" s="171"/>
      <c r="K46" s="171"/>
      <c r="L46" s="171"/>
      <c r="M46" s="175" t="str">
        <f>IF(ISERROR(AVERAGE(Calculations!O47:X47)),"",AVERAGE(Calculations!O47:X47))</f>
        <v/>
      </c>
      <c r="N46" s="176" t="str">
        <f>IF(ISERROR(STDEV(Calculations!O47:X47)),"",IF(COUNT(Calculations!O47:X47)&lt;3,"N/A",STDEV(Calculations!O47:X47)))</f>
        <v/>
      </c>
    </row>
    <row r="47" spans="1:14" ht="13.5">
      <c r="A47" s="2" t="str">
        <f>'Gene Table'!C47</f>
        <v>NM_005437</v>
      </c>
      <c r="B47" s="170" t="s">
        <v>183</v>
      </c>
      <c r="C47" s="166"/>
      <c r="D47" s="166"/>
      <c r="E47" s="166"/>
      <c r="F47" s="171"/>
      <c r="G47" s="171"/>
      <c r="H47" s="171"/>
      <c r="I47" s="171"/>
      <c r="J47" s="171"/>
      <c r="K47" s="171"/>
      <c r="L47" s="171"/>
      <c r="M47" s="175" t="str">
        <f>IF(ISERROR(AVERAGE(Calculations!O48:X48)),"",AVERAGE(Calculations!O48:X48))</f>
        <v/>
      </c>
      <c r="N47" s="176" t="str">
        <f>IF(ISERROR(STDEV(Calculations!O48:X48)),"",IF(COUNT(Calculations!O48:X48)&lt;3,"N/A",STDEV(Calculations!O48:X48)))</f>
        <v/>
      </c>
    </row>
    <row r="48" spans="1:14" ht="13.5">
      <c r="A48" s="2" t="str">
        <f>'Gene Table'!C48</f>
        <v>NM_001008540</v>
      </c>
      <c r="B48" s="172" t="s">
        <v>187</v>
      </c>
      <c r="C48" s="166"/>
      <c r="D48" s="166"/>
      <c r="E48" s="166"/>
      <c r="F48" s="171"/>
      <c r="G48" s="171"/>
      <c r="H48" s="171"/>
      <c r="I48" s="171"/>
      <c r="J48" s="171"/>
      <c r="K48" s="171"/>
      <c r="L48" s="171"/>
      <c r="M48" s="175" t="str">
        <f>IF(ISERROR(AVERAGE(Calculations!O49:X49)),"",AVERAGE(Calculations!O49:X49))</f>
        <v/>
      </c>
      <c r="N48" s="176" t="str">
        <f>IF(ISERROR(STDEV(Calculations!O49:X49)),"",IF(COUNT(Calculations!O49:X49)&lt;3,"N/A",STDEV(Calculations!O49:X49)))</f>
        <v/>
      </c>
    </row>
    <row r="49" spans="1:14" ht="13.5">
      <c r="A49" s="2" t="str">
        <f>'Gene Table'!C49</f>
        <v>NM_003466</v>
      </c>
      <c r="B49" s="170" t="s">
        <v>191</v>
      </c>
      <c r="C49" s="166"/>
      <c r="D49" s="166"/>
      <c r="E49" s="166"/>
      <c r="F49" s="171"/>
      <c r="G49" s="171"/>
      <c r="H49" s="171"/>
      <c r="I49" s="171"/>
      <c r="J49" s="171"/>
      <c r="K49" s="171"/>
      <c r="L49" s="171"/>
      <c r="M49" s="175" t="str">
        <f>IF(ISERROR(AVERAGE(Calculations!O50:X50)),"",AVERAGE(Calculations!O50:X50))</f>
        <v/>
      </c>
      <c r="N49" s="176" t="str">
        <f>IF(ISERROR(STDEV(Calculations!O50:X50)),"",IF(COUNT(Calculations!O50:X50)&lt;3,"N/A",STDEV(Calculations!O50:X50)))</f>
        <v/>
      </c>
    </row>
    <row r="50" spans="1:14" ht="13.5">
      <c r="A50" s="2" t="str">
        <f>'Gene Table'!C50</f>
        <v>NM_006301</v>
      </c>
      <c r="B50" s="172" t="s">
        <v>195</v>
      </c>
      <c r="C50" s="166"/>
      <c r="D50" s="166"/>
      <c r="E50" s="166"/>
      <c r="F50" s="171"/>
      <c r="G50" s="171"/>
      <c r="H50" s="171"/>
      <c r="I50" s="171"/>
      <c r="J50" s="171"/>
      <c r="K50" s="171"/>
      <c r="L50" s="171"/>
      <c r="M50" s="175" t="str">
        <f>IF(ISERROR(AVERAGE(Calculations!O51:X51)),"",AVERAGE(Calculations!O51:X51))</f>
        <v/>
      </c>
      <c r="N50" s="176" t="str">
        <f>IF(ISERROR(STDEV(Calculations!O51:X51)),"",IF(COUNT(Calculations!O51:X51)&lt;3,"N/A",STDEV(Calculations!O51:X51)))</f>
        <v/>
      </c>
    </row>
    <row r="51" spans="1:14" ht="13.5">
      <c r="A51" s="2" t="str">
        <f>'Gene Table'!C51</f>
        <v>NM_021141</v>
      </c>
      <c r="B51" s="170" t="s">
        <v>199</v>
      </c>
      <c r="C51" s="166"/>
      <c r="D51" s="166"/>
      <c r="E51" s="166"/>
      <c r="F51" s="171"/>
      <c r="G51" s="171"/>
      <c r="H51" s="171"/>
      <c r="I51" s="171"/>
      <c r="J51" s="171"/>
      <c r="K51" s="171"/>
      <c r="L51" s="171"/>
      <c r="M51" s="175" t="str">
        <f>IF(ISERROR(AVERAGE(Calculations!O52:X52)),"",AVERAGE(Calculations!O52:X52))</f>
        <v/>
      </c>
      <c r="N51" s="176" t="str">
        <f>IF(ISERROR(STDEV(Calculations!O52:X52)),"",IF(COUNT(Calculations!O52:X52)&lt;3,"N/A",STDEV(Calculations!O52:X52)))</f>
        <v/>
      </c>
    </row>
    <row r="52" spans="1:14" ht="13.5">
      <c r="A52" s="2" t="str">
        <f>'Gene Table'!C52</f>
        <v>NM_005431</v>
      </c>
      <c r="B52" s="172" t="s">
        <v>203</v>
      </c>
      <c r="C52" s="166"/>
      <c r="D52" s="166"/>
      <c r="E52" s="166"/>
      <c r="F52" s="171"/>
      <c r="G52" s="171"/>
      <c r="H52" s="171"/>
      <c r="I52" s="171"/>
      <c r="J52" s="171"/>
      <c r="K52" s="171"/>
      <c r="L52" s="171"/>
      <c r="M52" s="175" t="str">
        <f>IF(ISERROR(AVERAGE(Calculations!O53:X53)),"",AVERAGE(Calculations!O53:X53))</f>
        <v/>
      </c>
      <c r="N52" s="176" t="str">
        <f>IF(ISERROR(STDEV(Calculations!O53:X53)),"",IF(COUNT(Calculations!O53:X53)&lt;3,"N/A",STDEV(Calculations!O53:X53)))</f>
        <v/>
      </c>
    </row>
    <row r="53" spans="1:14" ht="13.5">
      <c r="A53" s="2" t="str">
        <f>'Gene Table'!C53</f>
        <v>NM_000378</v>
      </c>
      <c r="B53" s="170" t="s">
        <v>207</v>
      </c>
      <c r="C53" s="166"/>
      <c r="D53" s="166"/>
      <c r="E53" s="166"/>
      <c r="F53" s="171"/>
      <c r="G53" s="171"/>
      <c r="H53" s="171"/>
      <c r="I53" s="171"/>
      <c r="J53" s="171"/>
      <c r="K53" s="171"/>
      <c r="L53" s="171"/>
      <c r="M53" s="175" t="str">
        <f>IF(ISERROR(AVERAGE(Calculations!O54:X54)),"",AVERAGE(Calculations!O54:X54))</f>
        <v/>
      </c>
      <c r="N53" s="176" t="str">
        <f>IF(ISERROR(STDEV(Calculations!O54:X54)),"",IF(COUNT(Calculations!O54:X54)&lt;3,"N/A",STDEV(Calculations!O54:X54)))</f>
        <v/>
      </c>
    </row>
    <row r="54" spans="1:14" ht="13.5">
      <c r="A54" s="2" t="str">
        <f>'Gene Table'!C54</f>
        <v>NM_000552</v>
      </c>
      <c r="B54" s="172" t="s">
        <v>211</v>
      </c>
      <c r="C54" s="166"/>
      <c r="D54" s="166"/>
      <c r="E54" s="166"/>
      <c r="F54" s="171"/>
      <c r="G54" s="171"/>
      <c r="H54" s="171"/>
      <c r="I54" s="171"/>
      <c r="J54" s="171"/>
      <c r="K54" s="171"/>
      <c r="L54" s="171"/>
      <c r="M54" s="175" t="str">
        <f>IF(ISERROR(AVERAGE(Calculations!O55:X55)),"",AVERAGE(Calculations!O55:X55))</f>
        <v/>
      </c>
      <c r="N54" s="176" t="str">
        <f>IF(ISERROR(STDEV(Calculations!O55:X55)),"",IF(COUNT(Calculations!O55:X55)&lt;3,"N/A",STDEV(Calculations!O55:X55)))</f>
        <v/>
      </c>
    </row>
    <row r="55" spans="1:14" ht="13.5">
      <c r="A55" s="2" t="str">
        <f>'Gene Table'!C55</f>
        <v>NM_000638</v>
      </c>
      <c r="B55" s="170" t="s">
        <v>215</v>
      </c>
      <c r="C55" s="166"/>
      <c r="D55" s="166"/>
      <c r="E55" s="166"/>
      <c r="F55" s="171"/>
      <c r="G55" s="171"/>
      <c r="H55" s="171"/>
      <c r="I55" s="171"/>
      <c r="J55" s="171"/>
      <c r="K55" s="171"/>
      <c r="L55" s="171"/>
      <c r="M55" s="175" t="str">
        <f>IF(ISERROR(AVERAGE(Calculations!O56:X56)),"",AVERAGE(Calculations!O56:X56))</f>
        <v/>
      </c>
      <c r="N55" s="176" t="str">
        <f>IF(ISERROR(STDEV(Calculations!O56:X56)),"",IF(COUNT(Calculations!O56:X56)&lt;3,"N/A",STDEV(Calculations!O56:X56)))</f>
        <v/>
      </c>
    </row>
    <row r="56" spans="1:14" ht="13.5">
      <c r="A56" s="2" t="str">
        <f>'Gene Table'!C56</f>
        <v>NM_000376</v>
      </c>
      <c r="B56" s="172" t="s">
        <v>219</v>
      </c>
      <c r="C56" s="166"/>
      <c r="D56" s="166"/>
      <c r="E56" s="166"/>
      <c r="F56" s="171"/>
      <c r="G56" s="171"/>
      <c r="H56" s="171"/>
      <c r="I56" s="171"/>
      <c r="J56" s="171"/>
      <c r="K56" s="171"/>
      <c r="L56" s="171"/>
      <c r="M56" s="175" t="str">
        <f>IF(ISERROR(AVERAGE(Calculations!O57:X57)),"",AVERAGE(Calculations!O57:X57))</f>
        <v/>
      </c>
      <c r="N56" s="176" t="str">
        <f>IF(ISERROR(STDEV(Calculations!O57:X57)),"",IF(COUNT(Calculations!O57:X57)&lt;3,"N/A",STDEV(Calculations!O57:X57)))</f>
        <v/>
      </c>
    </row>
    <row r="57" spans="1:14" ht="13.5">
      <c r="A57" s="2" t="str">
        <f>'Gene Table'!C57</f>
        <v>NM_021833</v>
      </c>
      <c r="B57" s="170" t="s">
        <v>223</v>
      </c>
      <c r="C57" s="166"/>
      <c r="D57" s="166"/>
      <c r="E57" s="166"/>
      <c r="F57" s="171"/>
      <c r="G57" s="171"/>
      <c r="H57" s="171"/>
      <c r="I57" s="171"/>
      <c r="J57" s="171"/>
      <c r="K57" s="171"/>
      <c r="L57" s="171"/>
      <c r="M57" s="175" t="str">
        <f>IF(ISERROR(AVERAGE(Calculations!O58:X58)),"",AVERAGE(Calculations!O58:X58))</f>
        <v/>
      </c>
      <c r="N57" s="176" t="str">
        <f>IF(ISERROR(STDEV(Calculations!O58:X58)),"",IF(COUNT(Calculations!O58:X58)&lt;3,"N/A",STDEV(Calculations!O58:X58)))</f>
        <v/>
      </c>
    </row>
    <row r="58" spans="1:14" ht="13.5">
      <c r="A58" s="2" t="str">
        <f>'Gene Table'!C58</f>
        <v>NM_003331</v>
      </c>
      <c r="B58" s="172" t="s">
        <v>227</v>
      </c>
      <c r="C58" s="166"/>
      <c r="D58" s="166"/>
      <c r="E58" s="166"/>
      <c r="F58" s="171"/>
      <c r="G58" s="171"/>
      <c r="H58" s="171"/>
      <c r="I58" s="171"/>
      <c r="J58" s="171"/>
      <c r="K58" s="171"/>
      <c r="L58" s="171"/>
      <c r="M58" s="175" t="str">
        <f>IF(ISERROR(AVERAGE(Calculations!O59:X59)),"",AVERAGE(Calculations!O59:X59))</f>
        <v/>
      </c>
      <c r="N58" s="176" t="str">
        <f>IF(ISERROR(STDEV(Calculations!O59:X59)),"",IF(COUNT(Calculations!O59:X59)&lt;3,"N/A",STDEV(Calculations!O59:X59)))</f>
        <v/>
      </c>
    </row>
    <row r="59" spans="1:14" ht="13.5">
      <c r="A59" s="2" t="str">
        <f>'Gene Table'!C59</f>
        <v>NM_004620</v>
      </c>
      <c r="B59" s="170" t="s">
        <v>231</v>
      </c>
      <c r="C59" s="166"/>
      <c r="D59" s="166"/>
      <c r="E59" s="166"/>
      <c r="F59" s="171"/>
      <c r="G59" s="171"/>
      <c r="H59" s="171"/>
      <c r="I59" s="171"/>
      <c r="J59" s="171"/>
      <c r="K59" s="171"/>
      <c r="L59" s="171"/>
      <c r="M59" s="175" t="str">
        <f>IF(ISERROR(AVERAGE(Calculations!O60:X60)),"",AVERAGE(Calculations!O60:X60))</f>
        <v/>
      </c>
      <c r="N59" s="176" t="str">
        <f>IF(ISERROR(STDEV(Calculations!O60:X60)),"",IF(COUNT(Calculations!O60:X60)&lt;3,"N/A",STDEV(Calculations!O60:X60)))</f>
        <v/>
      </c>
    </row>
    <row r="60" spans="1:14" ht="13.5">
      <c r="A60" s="2" t="str">
        <f>'Gene Table'!C60</f>
        <v>NM_000547</v>
      </c>
      <c r="B60" s="172" t="s">
        <v>235</v>
      </c>
      <c r="C60" s="166"/>
      <c r="D60" s="166"/>
      <c r="E60" s="166"/>
      <c r="F60" s="171"/>
      <c r="G60" s="171"/>
      <c r="H60" s="171"/>
      <c r="I60" s="171"/>
      <c r="J60" s="171"/>
      <c r="K60" s="171"/>
      <c r="L60" s="171"/>
      <c r="M60" s="175" t="str">
        <f>IF(ISERROR(AVERAGE(Calculations!O61:X61)),"",AVERAGE(Calculations!O61:X61))</f>
        <v/>
      </c>
      <c r="N60" s="176" t="str">
        <f>IF(ISERROR(STDEV(Calculations!O61:X61)),"",IF(COUNT(Calculations!O61:X61)&lt;3,"N/A",STDEV(Calculations!O61:X61)))</f>
        <v/>
      </c>
    </row>
    <row r="61" spans="1:14" ht="13.5">
      <c r="A61" s="2" t="str">
        <f>'Gene Table'!C61</f>
        <v>NM_003205</v>
      </c>
      <c r="B61" s="170" t="s">
        <v>239</v>
      </c>
      <c r="C61" s="166"/>
      <c r="D61" s="166"/>
      <c r="E61" s="166"/>
      <c r="F61" s="171"/>
      <c r="G61" s="171"/>
      <c r="H61" s="171"/>
      <c r="I61" s="171"/>
      <c r="J61" s="171"/>
      <c r="K61" s="171"/>
      <c r="L61" s="171"/>
      <c r="M61" s="175" t="str">
        <f>IF(ISERROR(AVERAGE(Calculations!O62:X62)),"",AVERAGE(Calculations!O62:X62))</f>
        <v/>
      </c>
      <c r="N61" s="176" t="str">
        <f>IF(ISERROR(STDEV(Calculations!O62:X62)),"",IF(COUNT(Calculations!O62:X62)&lt;3,"N/A",STDEV(Calculations!O62:X62)))</f>
        <v/>
      </c>
    </row>
    <row r="62" spans="1:14" ht="13.5">
      <c r="A62" s="2" t="str">
        <f>'Gene Table'!C62</f>
        <v>NM_003198</v>
      </c>
      <c r="B62" s="172" t="s">
        <v>243</v>
      </c>
      <c r="C62" s="166"/>
      <c r="D62" s="166"/>
      <c r="E62" s="166"/>
      <c r="F62" s="171"/>
      <c r="G62" s="171"/>
      <c r="H62" s="171"/>
      <c r="I62" s="171"/>
      <c r="J62" s="171"/>
      <c r="K62" s="171"/>
      <c r="L62" s="171"/>
      <c r="M62" s="175" t="str">
        <f>IF(ISERROR(AVERAGE(Calculations!O63:X63)),"",AVERAGE(Calculations!O63:X63))</f>
        <v/>
      </c>
      <c r="N62" s="176" t="str">
        <f>IF(ISERROR(STDEV(Calculations!O63:X63)),"",IF(COUNT(Calculations!O63:X63)&lt;3,"N/A",STDEV(Calculations!O63:X63)))</f>
        <v/>
      </c>
    </row>
    <row r="63" spans="1:14" ht="13.5">
      <c r="A63" s="2" t="str">
        <f>'Gene Table'!C63</f>
        <v>NM_003150</v>
      </c>
      <c r="B63" s="170" t="s">
        <v>247</v>
      </c>
      <c r="C63" s="166"/>
      <c r="D63" s="166"/>
      <c r="E63" s="166"/>
      <c r="F63" s="171"/>
      <c r="G63" s="171"/>
      <c r="H63" s="171"/>
      <c r="I63" s="171"/>
      <c r="J63" s="171"/>
      <c r="K63" s="171"/>
      <c r="L63" s="171"/>
      <c r="M63" s="175" t="str">
        <f>IF(ISERROR(AVERAGE(Calculations!O64:X64)),"",AVERAGE(Calculations!O64:X64))</f>
        <v/>
      </c>
      <c r="N63" s="176" t="str">
        <f>IF(ISERROR(STDEV(Calculations!O64:X64)),"",IF(COUNT(Calculations!O64:X64)&lt;3,"N/A",STDEV(Calculations!O64:X64)))</f>
        <v/>
      </c>
    </row>
    <row r="64" spans="1:14" ht="13.5">
      <c r="A64" s="2" t="str">
        <f>'Gene Table'!C64</f>
        <v>NM_005419</v>
      </c>
      <c r="B64" s="172" t="s">
        <v>251</v>
      </c>
      <c r="C64" s="166"/>
      <c r="D64" s="166"/>
      <c r="E64" s="166"/>
      <c r="F64" s="171"/>
      <c r="G64" s="171"/>
      <c r="H64" s="171"/>
      <c r="I64" s="171"/>
      <c r="J64" s="171"/>
      <c r="K64" s="171"/>
      <c r="L64" s="171"/>
      <c r="M64" s="175" t="str">
        <f>IF(ISERROR(AVERAGE(Calculations!O65:X65)),"",AVERAGE(Calculations!O65:X65))</f>
        <v/>
      </c>
      <c r="N64" s="176" t="str">
        <f>IF(ISERROR(STDEV(Calculations!O65:X65)),"",IF(COUNT(Calculations!O65:X65)&lt;3,"N/A",STDEV(Calculations!O65:X65)))</f>
        <v/>
      </c>
    </row>
    <row r="65" spans="1:14" ht="13.5">
      <c r="A65" s="2" t="str">
        <f>'Gene Table'!C65</f>
        <v>NM_007315</v>
      </c>
      <c r="B65" s="170" t="s">
        <v>255</v>
      </c>
      <c r="C65" s="166"/>
      <c r="D65" s="166"/>
      <c r="E65" s="166"/>
      <c r="F65" s="171"/>
      <c r="G65" s="171"/>
      <c r="H65" s="171"/>
      <c r="I65" s="171"/>
      <c r="J65" s="171"/>
      <c r="K65" s="171"/>
      <c r="L65" s="171"/>
      <c r="M65" s="175" t="str">
        <f>IF(ISERROR(AVERAGE(Calculations!O66:X66)),"",AVERAGE(Calculations!O66:X66))</f>
        <v/>
      </c>
      <c r="N65" s="176" t="str">
        <f>IF(ISERROR(STDEV(Calculations!O66:X66)),"",IF(COUNT(Calculations!O66:X66)&lt;3,"N/A",STDEV(Calculations!O66:X66)))</f>
        <v/>
      </c>
    </row>
    <row r="66" spans="1:14" ht="13.5">
      <c r="A66" s="2" t="str">
        <f>'Gene Table'!C66</f>
        <v>NM_005417</v>
      </c>
      <c r="B66" s="172" t="s">
        <v>259</v>
      </c>
      <c r="C66" s="166"/>
      <c r="D66" s="166"/>
      <c r="E66" s="166"/>
      <c r="F66" s="171"/>
      <c r="G66" s="171"/>
      <c r="H66" s="171"/>
      <c r="I66" s="171"/>
      <c r="J66" s="171"/>
      <c r="K66" s="171"/>
      <c r="L66" s="171"/>
      <c r="M66" s="175" t="str">
        <f>IF(ISERROR(AVERAGE(Calculations!O67:X67)),"",AVERAGE(Calculations!O67:X67))</f>
        <v/>
      </c>
      <c r="N66" s="176" t="str">
        <f>IF(ISERROR(STDEV(Calculations!O67:X67)),"",IF(COUNT(Calculations!O67:X67)&lt;3,"N/A",STDEV(Calculations!O67:X67)))</f>
        <v/>
      </c>
    </row>
    <row r="67" spans="1:14" ht="13.5">
      <c r="A67" s="2" t="str">
        <f>'Gene Table'!C67</f>
        <v>NM_005631</v>
      </c>
      <c r="B67" s="170" t="s">
        <v>263</v>
      </c>
      <c r="C67" s="166"/>
      <c r="D67" s="166"/>
      <c r="E67" s="166"/>
      <c r="F67" s="171"/>
      <c r="G67" s="171"/>
      <c r="H67" s="171"/>
      <c r="I67" s="171"/>
      <c r="J67" s="171"/>
      <c r="K67" s="171"/>
      <c r="L67" s="171"/>
      <c r="M67" s="175" t="str">
        <f>IF(ISERROR(AVERAGE(Calculations!O68:X68)),"",AVERAGE(Calculations!O68:X68))</f>
        <v/>
      </c>
      <c r="N67" s="176" t="str">
        <f>IF(ISERROR(STDEV(Calculations!O68:X68)),"",IF(COUNT(Calculations!O68:X68)&lt;3,"N/A",STDEV(Calculations!O68:X68)))</f>
        <v/>
      </c>
    </row>
    <row r="68" spans="1:14" ht="13.5">
      <c r="A68" s="2" t="str">
        <f>'Gene Table'!C68</f>
        <v>NM_005067</v>
      </c>
      <c r="B68" s="172" t="s">
        <v>267</v>
      </c>
      <c r="C68" s="166"/>
      <c r="D68" s="166"/>
      <c r="E68" s="166"/>
      <c r="F68" s="171"/>
      <c r="G68" s="171"/>
      <c r="H68" s="171"/>
      <c r="I68" s="171"/>
      <c r="J68" s="171"/>
      <c r="K68" s="171"/>
      <c r="L68" s="171"/>
      <c r="M68" s="175" t="str">
        <f>IF(ISERROR(AVERAGE(Calculations!O69:X69)),"",AVERAGE(Calculations!O69:X69))</f>
        <v/>
      </c>
      <c r="N68" s="176" t="str">
        <f>IF(ISERROR(STDEV(Calculations!O69:X69)),"",IF(COUNT(Calculations!O69:X69)&lt;3,"N/A",STDEV(Calculations!O69:X69)))</f>
        <v/>
      </c>
    </row>
    <row r="69" spans="1:14" ht="13.5">
      <c r="A69" s="2" t="str">
        <f>'Gene Table'!C69</f>
        <v>NM_005065</v>
      </c>
      <c r="B69" s="170" t="s">
        <v>271</v>
      </c>
      <c r="C69" s="166"/>
      <c r="D69" s="166"/>
      <c r="E69" s="166"/>
      <c r="F69" s="171"/>
      <c r="G69" s="171"/>
      <c r="H69" s="171"/>
      <c r="I69" s="171"/>
      <c r="J69" s="171"/>
      <c r="K69" s="171"/>
      <c r="L69" s="171"/>
      <c r="M69" s="175" t="str">
        <f>IF(ISERROR(AVERAGE(Calculations!O70:X70)),"",AVERAGE(Calculations!O70:X70))</f>
        <v/>
      </c>
      <c r="N69" s="176" t="str">
        <f>IF(ISERROR(STDEV(Calculations!O70:X70)),"",IF(COUNT(Calculations!O70:X70)&lt;3,"N/A",STDEV(Calculations!O70:X70)))</f>
        <v/>
      </c>
    </row>
    <row r="70" spans="1:14" ht="13.5">
      <c r="A70" s="2" t="str">
        <f>'Gene Table'!C70</f>
        <v>NM_001035511</v>
      </c>
      <c r="B70" s="172" t="s">
        <v>275</v>
      </c>
      <c r="C70" s="166"/>
      <c r="D70" s="166"/>
      <c r="E70" s="166"/>
      <c r="F70" s="171"/>
      <c r="G70" s="171"/>
      <c r="H70" s="171"/>
      <c r="I70" s="171"/>
      <c r="J70" s="171"/>
      <c r="K70" s="171"/>
      <c r="L70" s="171"/>
      <c r="M70" s="175" t="str">
        <f>IF(ISERROR(AVERAGE(Calculations!O71:X71)),"",AVERAGE(Calculations!O71:X71))</f>
        <v/>
      </c>
      <c r="N70" s="176" t="str">
        <f>IF(ISERROR(STDEV(Calculations!O71:X71)),"",IF(COUNT(Calculations!O71:X71)&lt;3,"N/A",STDEV(Calculations!O71:X71)))</f>
        <v/>
      </c>
    </row>
    <row r="71" spans="1:14" ht="13.5">
      <c r="A71" s="2" t="str">
        <f>'Gene Table'!C71</f>
        <v>NM_003000</v>
      </c>
      <c r="B71" s="170" t="s">
        <v>279</v>
      </c>
      <c r="C71" s="166"/>
      <c r="D71" s="166"/>
      <c r="E71" s="166"/>
      <c r="F71" s="171"/>
      <c r="G71" s="171"/>
      <c r="H71" s="171"/>
      <c r="I71" s="171"/>
      <c r="J71" s="171"/>
      <c r="K71" s="171"/>
      <c r="L71" s="171"/>
      <c r="M71" s="175" t="str">
        <f>IF(ISERROR(AVERAGE(Calculations!O72:X72)),"",AVERAGE(Calculations!O72:X72))</f>
        <v/>
      </c>
      <c r="N71" s="176" t="str">
        <f>IF(ISERROR(STDEV(Calculations!O72:X72)),"",IF(COUNT(Calculations!O72:X72)&lt;3,"N/A",STDEV(Calculations!O72:X72)))</f>
        <v/>
      </c>
    </row>
    <row r="72" spans="1:14" ht="13.5">
      <c r="A72" s="2" t="str">
        <f>'Gene Table'!C72</f>
        <v>NM_002985</v>
      </c>
      <c r="B72" s="172" t="s">
        <v>283</v>
      </c>
      <c r="C72" s="166"/>
      <c r="D72" s="166"/>
      <c r="E72" s="166"/>
      <c r="F72" s="171"/>
      <c r="G72" s="171"/>
      <c r="H72" s="171"/>
      <c r="I72" s="171"/>
      <c r="J72" s="171"/>
      <c r="K72" s="171"/>
      <c r="L72" s="171"/>
      <c r="M72" s="175" t="str">
        <f>IF(ISERROR(AVERAGE(Calculations!O73:X73)),"",AVERAGE(Calculations!O73:X73))</f>
        <v/>
      </c>
      <c r="N72" s="176" t="str">
        <f>IF(ISERROR(STDEV(Calculations!O73:X73)),"",IF(COUNT(Calculations!O73:X73)&lt;3,"N/A",STDEV(Calculations!O73:X73)))</f>
        <v/>
      </c>
    </row>
    <row r="73" spans="1:14" ht="13.5">
      <c r="A73" s="2" t="str">
        <f>'Gene Table'!C73</f>
        <v>NM_002966</v>
      </c>
      <c r="B73" s="170" t="s">
        <v>287</v>
      </c>
      <c r="C73" s="166"/>
      <c r="D73" s="166"/>
      <c r="E73" s="166"/>
      <c r="F73" s="171"/>
      <c r="G73" s="171"/>
      <c r="H73" s="171"/>
      <c r="I73" s="171"/>
      <c r="J73" s="171"/>
      <c r="K73" s="171"/>
      <c r="L73" s="171"/>
      <c r="M73" s="175" t="str">
        <f>IF(ISERROR(AVERAGE(Calculations!O74:X74)),"",AVERAGE(Calculations!O74:X74))</f>
        <v/>
      </c>
      <c r="N73" s="176" t="str">
        <f>IF(ISERROR(STDEV(Calculations!O74:X74)),"",IF(COUNT(Calculations!O74:X74)&lt;3,"N/A",STDEV(Calculations!O74:X74)))</f>
        <v/>
      </c>
    </row>
    <row r="74" spans="1:14" ht="13.5">
      <c r="A74" s="2" t="str">
        <f>'Gene Table'!C74</f>
        <v>NM_000657</v>
      </c>
      <c r="B74" s="172" t="s">
        <v>291</v>
      </c>
      <c r="C74" s="166"/>
      <c r="D74" s="166"/>
      <c r="E74" s="166"/>
      <c r="F74" s="171"/>
      <c r="G74" s="171"/>
      <c r="H74" s="171"/>
      <c r="I74" s="171"/>
      <c r="J74" s="171"/>
      <c r="K74" s="171"/>
      <c r="L74" s="171"/>
      <c r="M74" s="175" t="str">
        <f>IF(ISERROR(AVERAGE(Calculations!O75:X75)),"",AVERAGE(Calculations!O75:X75))</f>
        <v/>
      </c>
      <c r="N74" s="176" t="str">
        <f>IF(ISERROR(STDEV(Calculations!O75:X75)),"",IF(COUNT(Calculations!O75:X75)&lt;3,"N/A",STDEV(Calculations!O75:X75)))</f>
        <v/>
      </c>
    </row>
    <row r="75" spans="1:14" ht="13.5">
      <c r="A75" s="2" t="str">
        <f>'Gene Table'!C75</f>
        <v>NM_002890</v>
      </c>
      <c r="B75" s="170" t="s">
        <v>295</v>
      </c>
      <c r="C75" s="166"/>
      <c r="D75" s="166"/>
      <c r="E75" s="166"/>
      <c r="F75" s="171"/>
      <c r="G75" s="171"/>
      <c r="H75" s="171"/>
      <c r="I75" s="171"/>
      <c r="J75" s="171"/>
      <c r="K75" s="171"/>
      <c r="L75" s="171"/>
      <c r="M75" s="175" t="str">
        <f>IF(ISERROR(AVERAGE(Calculations!O76:X76)),"",AVERAGE(Calculations!O76:X76))</f>
        <v/>
      </c>
      <c r="N75" s="176" t="str">
        <f>IF(ISERROR(STDEV(Calculations!O76:X76)),"",IF(COUNT(Calculations!O76:X76)&lt;3,"N/A",STDEV(Calculations!O76:X76)))</f>
        <v/>
      </c>
    </row>
    <row r="76" spans="1:14" ht="13.5">
      <c r="A76" s="2" t="str">
        <f>'Gene Table'!C76</f>
        <v>NM_001010935</v>
      </c>
      <c r="B76" s="172" t="s">
        <v>299</v>
      </c>
      <c r="C76" s="166"/>
      <c r="D76" s="166"/>
      <c r="E76" s="166"/>
      <c r="F76" s="171"/>
      <c r="G76" s="171"/>
      <c r="H76" s="171"/>
      <c r="I76" s="171"/>
      <c r="J76" s="171"/>
      <c r="K76" s="171"/>
      <c r="L76" s="171"/>
      <c r="M76" s="175" t="str">
        <f>IF(ISERROR(AVERAGE(Calculations!O77:X77)),"",AVERAGE(Calculations!O77:X77))</f>
        <v/>
      </c>
      <c r="N76" s="176" t="str">
        <f>IF(ISERROR(STDEV(Calculations!O77:X77)),"",IF(COUNT(Calculations!O77:X77)&lt;3,"N/A",STDEV(Calculations!O77:X77)))</f>
        <v/>
      </c>
    </row>
    <row r="77" spans="1:14" ht="13.5">
      <c r="A77" s="2" t="str">
        <f>'Gene Table'!C77</f>
        <v>NM_134424</v>
      </c>
      <c r="B77" s="170" t="s">
        <v>303</v>
      </c>
      <c r="C77" s="166"/>
      <c r="D77" s="166"/>
      <c r="E77" s="166"/>
      <c r="F77" s="171"/>
      <c r="G77" s="171"/>
      <c r="H77" s="171"/>
      <c r="I77" s="171"/>
      <c r="J77" s="171"/>
      <c r="K77" s="171"/>
      <c r="L77" s="171"/>
      <c r="M77" s="175" t="str">
        <f>IF(ISERROR(AVERAGE(Calculations!O78:X78)),"",AVERAGE(Calculations!O78:X78))</f>
        <v/>
      </c>
      <c r="N77" s="176" t="str">
        <f>IF(ISERROR(STDEV(Calculations!O78:X78)),"",IF(COUNT(Calculations!O78:X78)&lt;3,"N/A",STDEV(Calculations!O78:X78)))</f>
        <v/>
      </c>
    </row>
    <row r="78" spans="1:14" ht="13.5">
      <c r="A78" s="2" t="str">
        <f>'Gene Table'!C78</f>
        <v>NM_002820</v>
      </c>
      <c r="B78" s="172" t="s">
        <v>307</v>
      </c>
      <c r="C78" s="166"/>
      <c r="D78" s="166"/>
      <c r="E78" s="166"/>
      <c r="F78" s="171"/>
      <c r="G78" s="171"/>
      <c r="H78" s="171"/>
      <c r="I78" s="171"/>
      <c r="J78" s="171"/>
      <c r="K78" s="171"/>
      <c r="L78" s="171"/>
      <c r="M78" s="175" t="str">
        <f>IF(ISERROR(AVERAGE(Calculations!O79:X79)),"",AVERAGE(Calculations!O79:X79))</f>
        <v/>
      </c>
      <c r="N78" s="176" t="str">
        <f>IF(ISERROR(STDEV(Calculations!O79:X79)),"",IF(COUNT(Calculations!O79:X79)&lt;3,"N/A",STDEV(Calculations!O79:X79)))</f>
        <v/>
      </c>
    </row>
    <row r="79" spans="1:14" ht="13.5">
      <c r="A79" s="2" t="str">
        <f>'Gene Table'!C79</f>
        <v>NM_004322</v>
      </c>
      <c r="B79" s="170" t="s">
        <v>311</v>
      </c>
      <c r="C79" s="166"/>
      <c r="D79" s="166"/>
      <c r="E79" s="166"/>
      <c r="F79" s="171"/>
      <c r="G79" s="171"/>
      <c r="H79" s="171"/>
      <c r="I79" s="171"/>
      <c r="J79" s="171"/>
      <c r="K79" s="171"/>
      <c r="L79" s="171"/>
      <c r="M79" s="175" t="str">
        <f>IF(ISERROR(AVERAGE(Calculations!O80:X80)),"",AVERAGE(Calculations!O80:X80))</f>
        <v/>
      </c>
      <c r="N79" s="176" t="str">
        <f>IF(ISERROR(STDEV(Calculations!O80:X80)),"",IF(COUNT(Calculations!O80:X80)&lt;3,"N/A",STDEV(Calculations!O80:X80)))</f>
        <v/>
      </c>
    </row>
    <row r="80" spans="1:14" ht="13.5">
      <c r="A80" s="2" t="str">
        <f>'Gene Table'!C80</f>
        <v>NM_000314</v>
      </c>
      <c r="B80" s="172" t="s">
        <v>315</v>
      </c>
      <c r="C80" s="166"/>
      <c r="D80" s="166"/>
      <c r="E80" s="166"/>
      <c r="F80" s="171"/>
      <c r="G80" s="171"/>
      <c r="H80" s="171"/>
      <c r="I80" s="171"/>
      <c r="J80" s="171"/>
      <c r="K80" s="171"/>
      <c r="L80" s="171"/>
      <c r="M80" s="175" t="str">
        <f>IF(ISERROR(AVERAGE(Calculations!O81:X81)),"",AVERAGE(Calculations!O81:X81))</f>
        <v/>
      </c>
      <c r="N80" s="176" t="str">
        <f>IF(ISERROR(STDEV(Calculations!O81:X81)),"",IF(COUNT(Calculations!O81:X81)&lt;3,"N/A",STDEV(Calculations!O81:X81)))</f>
        <v/>
      </c>
    </row>
    <row r="81" spans="1:14" ht="13.5">
      <c r="A81" s="2" t="str">
        <f>'Gene Table'!C81</f>
        <v>NM_000264</v>
      </c>
      <c r="B81" s="170" t="s">
        <v>319</v>
      </c>
      <c r="C81" s="166"/>
      <c r="D81" s="166"/>
      <c r="E81" s="166"/>
      <c r="F81" s="171"/>
      <c r="G81" s="171"/>
      <c r="H81" s="171"/>
      <c r="I81" s="171"/>
      <c r="J81" s="171"/>
      <c r="K81" s="171"/>
      <c r="L81" s="171"/>
      <c r="M81" s="175" t="str">
        <f>IF(ISERROR(AVERAGE(Calculations!O82:X82)),"",AVERAGE(Calculations!O82:X82))</f>
        <v/>
      </c>
      <c r="N81" s="176" t="str">
        <f>IF(ISERROR(STDEV(Calculations!O82:X82)),"",IF(COUNT(Calculations!O82:X82)&lt;3,"N/A",STDEV(Calculations!O82:X82)))</f>
        <v/>
      </c>
    </row>
    <row r="82" spans="1:14" ht="13.5">
      <c r="A82" s="2" t="str">
        <f>'Gene Table'!C82</f>
        <v>NM_002745</v>
      </c>
      <c r="B82" s="172" t="s">
        <v>323</v>
      </c>
      <c r="C82" s="166"/>
      <c r="D82" s="166"/>
      <c r="E82" s="166"/>
      <c r="F82" s="171"/>
      <c r="G82" s="171"/>
      <c r="H82" s="171"/>
      <c r="I82" s="171"/>
      <c r="J82" s="171"/>
      <c r="K82" s="171"/>
      <c r="L82" s="171"/>
      <c r="M82" s="175" t="str">
        <f>IF(ISERROR(AVERAGE(Calculations!O83:X83)),"",AVERAGE(Calculations!O83:X83))</f>
        <v/>
      </c>
      <c r="N82" s="176" t="str">
        <f>IF(ISERROR(STDEV(Calculations!O83:X83)),"",IF(COUNT(Calculations!O83:X83)&lt;3,"N/A",STDEV(Calculations!O83:X83)))</f>
        <v/>
      </c>
    </row>
    <row r="83" spans="1:14" ht="13.5">
      <c r="A83" s="2" t="str">
        <f>'Gene Table'!C83</f>
        <v>NM_018371</v>
      </c>
      <c r="B83" s="170" t="s">
        <v>327</v>
      </c>
      <c r="C83" s="166"/>
      <c r="D83" s="166"/>
      <c r="E83" s="166"/>
      <c r="F83" s="171"/>
      <c r="G83" s="171"/>
      <c r="H83" s="171"/>
      <c r="I83" s="171"/>
      <c r="J83" s="171"/>
      <c r="K83" s="171"/>
      <c r="L83" s="171"/>
      <c r="M83" s="175" t="str">
        <f>IF(ISERROR(AVERAGE(Calculations!O84:X84)),"",AVERAGE(Calculations!O84:X84))</f>
        <v/>
      </c>
      <c r="N83" s="176" t="str">
        <f>IF(ISERROR(STDEV(Calculations!O84:X84)),"",IF(COUNT(Calculations!O84:X84)&lt;3,"N/A",STDEV(Calculations!O84:X84)))</f>
        <v/>
      </c>
    </row>
    <row r="84" spans="1:14" ht="13.5">
      <c r="A84" s="2" t="str">
        <f>'Gene Table'!C84</f>
        <v>NM_002734</v>
      </c>
      <c r="B84" s="172" t="s">
        <v>331</v>
      </c>
      <c r="C84" s="166"/>
      <c r="D84" s="166"/>
      <c r="E84" s="166"/>
      <c r="F84" s="171"/>
      <c r="G84" s="171"/>
      <c r="H84" s="171"/>
      <c r="I84" s="171"/>
      <c r="J84" s="171"/>
      <c r="K84" s="171"/>
      <c r="L84" s="171"/>
      <c r="M84" s="175" t="str">
        <f>IF(ISERROR(AVERAGE(Calculations!O85:X85)),"",AVERAGE(Calculations!O85:X85))</f>
        <v/>
      </c>
      <c r="N84" s="176" t="str">
        <f>IF(ISERROR(STDEV(Calculations!O85:X85)),"",IF(COUNT(Calculations!O85:X85)&lt;3,"N/A",STDEV(Calculations!O85:X85)))</f>
        <v/>
      </c>
    </row>
    <row r="85" spans="1:14" ht="13.5">
      <c r="A85" s="2" t="str">
        <f>'Gene Table'!C85</f>
        <v>NM_005037</v>
      </c>
      <c r="B85" s="170" t="s">
        <v>335</v>
      </c>
      <c r="C85" s="166"/>
      <c r="D85" s="166"/>
      <c r="E85" s="166"/>
      <c r="F85" s="171"/>
      <c r="G85" s="171"/>
      <c r="H85" s="171"/>
      <c r="I85" s="171"/>
      <c r="J85" s="171"/>
      <c r="K85" s="171"/>
      <c r="L85" s="171"/>
      <c r="M85" s="175" t="str">
        <f>IF(ISERROR(AVERAGE(Calculations!O86:X86)),"",AVERAGE(Calculations!O86:X86))</f>
        <v/>
      </c>
      <c r="N85" s="176" t="str">
        <f>IF(ISERROR(STDEV(Calculations!O86:X86)),"",IF(COUNT(Calculations!O86:X86)&lt;3,"N/A",STDEV(Calculations!O86:X86)))</f>
        <v/>
      </c>
    </row>
    <row r="86" spans="1:14" ht="13.5">
      <c r="A86" s="2" t="str">
        <f>'Gene Table'!C86</f>
        <v>NM_000535</v>
      </c>
      <c r="B86" s="172" t="s">
        <v>339</v>
      </c>
      <c r="C86" s="166"/>
      <c r="D86" s="166"/>
      <c r="E86" s="166"/>
      <c r="F86" s="171"/>
      <c r="G86" s="171"/>
      <c r="H86" s="171"/>
      <c r="I86" s="171"/>
      <c r="J86" s="171"/>
      <c r="K86" s="171"/>
      <c r="L86" s="171"/>
      <c r="M86" s="175" t="str">
        <f>IF(ISERROR(AVERAGE(Calculations!O87:X87)),"",AVERAGE(Calculations!O87:X87))</f>
        <v/>
      </c>
      <c r="N86" s="176" t="str">
        <f>IF(ISERROR(STDEV(Calculations!O87:X87)),"",IF(COUNT(Calculations!O87:X87)&lt;3,"N/A",STDEV(Calculations!O87:X87)))</f>
        <v/>
      </c>
    </row>
    <row r="87" spans="1:14" ht="13.5">
      <c r="A87" s="2" t="str">
        <f>'Gene Table'!C87</f>
        <v>HGDC</v>
      </c>
      <c r="B87" s="170" t="s">
        <v>343</v>
      </c>
      <c r="C87" s="166"/>
      <c r="D87" s="166"/>
      <c r="E87" s="166"/>
      <c r="F87" s="171"/>
      <c r="G87" s="171"/>
      <c r="H87" s="171"/>
      <c r="I87" s="171"/>
      <c r="J87" s="171"/>
      <c r="K87" s="171"/>
      <c r="L87" s="171"/>
      <c r="M87" s="175" t="str">
        <f>IF(ISERROR(AVERAGE(Calculations!O88:X88)),"",AVERAGE(Calculations!O88:X88))</f>
        <v/>
      </c>
      <c r="N87" s="176" t="str">
        <f>IF(ISERROR(STDEV(Calculations!O88:X88)),"",IF(COUNT(Calculations!O88:X88)&lt;3,"N/A",STDEV(Calculations!O88:X88)))</f>
        <v/>
      </c>
    </row>
    <row r="88" spans="1:14" ht="13.5">
      <c r="A88" s="2" t="str">
        <f>'Gene Table'!C88</f>
        <v>HGDC</v>
      </c>
      <c r="B88" s="172" t="s">
        <v>345</v>
      </c>
      <c r="C88" s="166"/>
      <c r="D88" s="166"/>
      <c r="E88" s="166"/>
      <c r="F88" s="171"/>
      <c r="G88" s="171"/>
      <c r="H88" s="171"/>
      <c r="I88" s="171"/>
      <c r="J88" s="171"/>
      <c r="K88" s="171"/>
      <c r="L88" s="171"/>
      <c r="M88" s="175" t="str">
        <f>IF(ISERROR(AVERAGE(Calculations!O89:X89)),"",AVERAGE(Calculations!O89:X89))</f>
        <v/>
      </c>
      <c r="N88" s="176" t="str">
        <f>IF(ISERROR(STDEV(Calculations!O89:X89)),"",IF(COUNT(Calculations!O89:X89)&lt;3,"N/A",STDEV(Calculations!O89:X89)))</f>
        <v/>
      </c>
    </row>
    <row r="89" spans="1:14" ht="13.5">
      <c r="A89" s="2" t="str">
        <f>'Gene Table'!C89</f>
        <v>NM_002046</v>
      </c>
      <c r="B89" s="170" t="s">
        <v>346</v>
      </c>
      <c r="C89" s="166"/>
      <c r="D89" s="166"/>
      <c r="E89" s="166"/>
      <c r="F89" s="171"/>
      <c r="G89" s="171"/>
      <c r="H89" s="171"/>
      <c r="I89" s="171"/>
      <c r="J89" s="171"/>
      <c r="K89" s="171"/>
      <c r="L89" s="171"/>
      <c r="M89" s="175" t="str">
        <f>IF(ISERROR(AVERAGE(Calculations!O90:X90)),"",AVERAGE(Calculations!O90:X90))</f>
        <v/>
      </c>
      <c r="N89" s="176" t="str">
        <f>IF(ISERROR(STDEV(Calculations!O90:X90)),"",IF(COUNT(Calculations!O90:X90)&lt;3,"N/A",STDEV(Calculations!O90:X90)))</f>
        <v/>
      </c>
    </row>
    <row r="90" spans="1:14" ht="13.5">
      <c r="A90" s="2" t="str">
        <f>'Gene Table'!C90</f>
        <v>NM_001101</v>
      </c>
      <c r="B90" s="172" t="s">
        <v>350</v>
      </c>
      <c r="C90" s="166"/>
      <c r="D90" s="166"/>
      <c r="E90" s="166"/>
      <c r="F90" s="171"/>
      <c r="G90" s="171"/>
      <c r="H90" s="171"/>
      <c r="I90" s="171"/>
      <c r="J90" s="171"/>
      <c r="K90" s="171"/>
      <c r="L90" s="171"/>
      <c r="M90" s="175" t="str">
        <f>IF(ISERROR(AVERAGE(Calculations!O91:X91)),"",AVERAGE(Calculations!O91:X91))</f>
        <v/>
      </c>
      <c r="N90" s="176" t="str">
        <f>IF(ISERROR(STDEV(Calculations!O91:X91)),"",IF(COUNT(Calculations!O91:X91)&lt;3,"N/A",STDEV(Calculations!O91:X91)))</f>
        <v/>
      </c>
    </row>
    <row r="91" spans="1:14" ht="13.5">
      <c r="A91" s="2" t="str">
        <f>'Gene Table'!C91</f>
        <v>NM_004048</v>
      </c>
      <c r="B91" s="170" t="s">
        <v>354</v>
      </c>
      <c r="C91" s="166"/>
      <c r="D91" s="166"/>
      <c r="E91" s="166"/>
      <c r="F91" s="171"/>
      <c r="G91" s="171"/>
      <c r="H91" s="171"/>
      <c r="I91" s="171"/>
      <c r="J91" s="171"/>
      <c r="K91" s="171"/>
      <c r="L91" s="171"/>
      <c r="M91" s="175" t="str">
        <f>IF(ISERROR(AVERAGE(Calculations!O92:X92)),"",AVERAGE(Calculations!O92:X92))</f>
        <v/>
      </c>
      <c r="N91" s="176" t="str">
        <f>IF(ISERROR(STDEV(Calculations!O92:X92)),"",IF(COUNT(Calculations!O92:X92)&lt;3,"N/A",STDEV(Calculations!O92:X92)))</f>
        <v/>
      </c>
    </row>
    <row r="92" spans="1:14" ht="13.5">
      <c r="A92" s="2" t="str">
        <f>'Gene Table'!C92</f>
        <v>NM_012423</v>
      </c>
      <c r="B92" s="172" t="s">
        <v>358</v>
      </c>
      <c r="C92" s="166"/>
      <c r="D92" s="166"/>
      <c r="E92" s="166"/>
      <c r="F92" s="171"/>
      <c r="G92" s="171"/>
      <c r="H92" s="171"/>
      <c r="I92" s="171"/>
      <c r="J92" s="171"/>
      <c r="K92" s="171"/>
      <c r="L92" s="171"/>
      <c r="M92" s="175" t="str">
        <f>IF(ISERROR(AVERAGE(Calculations!O93:X93)),"",AVERAGE(Calculations!O93:X93))</f>
        <v/>
      </c>
      <c r="N92" s="176" t="str">
        <f>IF(ISERROR(STDEV(Calculations!O93:X93)),"",IF(COUNT(Calculations!O93:X93)&lt;3,"N/A",STDEV(Calculations!O93:X93)))</f>
        <v/>
      </c>
    </row>
    <row r="93" spans="1:14" ht="13.5">
      <c r="A93" s="2" t="str">
        <f>'Gene Table'!C93</f>
        <v>NM_000194</v>
      </c>
      <c r="B93" s="170" t="s">
        <v>362</v>
      </c>
      <c r="C93" s="166"/>
      <c r="D93" s="166"/>
      <c r="E93" s="166"/>
      <c r="F93" s="171"/>
      <c r="G93" s="171"/>
      <c r="H93" s="171"/>
      <c r="I93" s="171"/>
      <c r="J93" s="171"/>
      <c r="K93" s="171"/>
      <c r="L93" s="171"/>
      <c r="M93" s="175" t="str">
        <f>IF(ISERROR(AVERAGE(Calculations!O94:X94)),"",AVERAGE(Calculations!O94:X94))</f>
        <v/>
      </c>
      <c r="N93" s="176" t="str">
        <f>IF(ISERROR(STDEV(Calculations!O94:X94)),"",IF(COUNT(Calculations!O94:X94)&lt;3,"N/A",STDEV(Calculations!O94:X94)))</f>
        <v/>
      </c>
    </row>
    <row r="94" spans="1:14" ht="13.5">
      <c r="A94" s="2" t="str">
        <f>'Gene Table'!C94</f>
        <v>NR_003286</v>
      </c>
      <c r="B94" s="172" t="s">
        <v>366</v>
      </c>
      <c r="C94" s="166"/>
      <c r="D94" s="166"/>
      <c r="E94" s="166"/>
      <c r="F94" s="171"/>
      <c r="G94" s="171"/>
      <c r="H94" s="171"/>
      <c r="I94" s="171"/>
      <c r="J94" s="171"/>
      <c r="K94" s="171"/>
      <c r="L94" s="171"/>
      <c r="M94" s="175" t="str">
        <f>IF(ISERROR(AVERAGE(Calculations!O95:X95)),"",AVERAGE(Calculations!O95:X95))</f>
        <v/>
      </c>
      <c r="N94" s="176" t="str">
        <f>IF(ISERROR(STDEV(Calculations!O95:X95)),"",IF(COUNT(Calculations!O95:X95)&lt;3,"N/A",STDEV(Calculations!O95:X95)))</f>
        <v/>
      </c>
    </row>
    <row r="95" spans="1:14" ht="13.5">
      <c r="A95" s="2" t="str">
        <f>'Gene Table'!C95</f>
        <v>RT</v>
      </c>
      <c r="B95" s="170" t="s">
        <v>370</v>
      </c>
      <c r="C95" s="166"/>
      <c r="D95" s="166"/>
      <c r="E95" s="166"/>
      <c r="F95" s="171"/>
      <c r="G95" s="171"/>
      <c r="H95" s="171"/>
      <c r="I95" s="171"/>
      <c r="J95" s="171"/>
      <c r="K95" s="171"/>
      <c r="L95" s="171"/>
      <c r="M95" s="175" t="str">
        <f>IF(ISERROR(AVERAGE(Calculations!O96:X96)),"",AVERAGE(Calculations!O96:X96))</f>
        <v/>
      </c>
      <c r="N95" s="176" t="str">
        <f>IF(ISERROR(STDEV(Calculations!O96:X96)),"",IF(COUNT(Calculations!O96:X96)&lt;3,"N/A",STDEV(Calculations!O96:X96)))</f>
        <v/>
      </c>
    </row>
    <row r="96" spans="1:14" ht="13.5">
      <c r="A96" s="2" t="str">
        <f>'Gene Table'!C96</f>
        <v>RT</v>
      </c>
      <c r="B96" s="172" t="s">
        <v>372</v>
      </c>
      <c r="C96" s="166"/>
      <c r="D96" s="166"/>
      <c r="E96" s="166"/>
      <c r="F96" s="171"/>
      <c r="G96" s="171"/>
      <c r="H96" s="171"/>
      <c r="I96" s="171"/>
      <c r="J96" s="171"/>
      <c r="K96" s="171"/>
      <c r="L96" s="171"/>
      <c r="M96" s="175" t="str">
        <f>IF(ISERROR(AVERAGE(Calculations!O97:X97)),"",AVERAGE(Calculations!O97:X97))</f>
        <v/>
      </c>
      <c r="N96" s="176" t="str">
        <f>IF(ISERROR(STDEV(Calculations!O97:X97)),"",IF(COUNT(Calculations!O97:X97)&lt;3,"N/A",STDEV(Calculations!O97:X97)))</f>
        <v/>
      </c>
    </row>
    <row r="97" spans="1:14" ht="13.5">
      <c r="A97" s="2" t="str">
        <f>'Gene Table'!C97</f>
        <v>PCR</v>
      </c>
      <c r="B97" s="170" t="s">
        <v>373</v>
      </c>
      <c r="C97" s="166"/>
      <c r="D97" s="166"/>
      <c r="E97" s="166"/>
      <c r="F97" s="182"/>
      <c r="G97" s="182"/>
      <c r="H97" s="182"/>
      <c r="I97" s="182"/>
      <c r="J97" s="182"/>
      <c r="K97" s="182"/>
      <c r="L97" s="182"/>
      <c r="M97" s="175" t="str">
        <f>IF(ISERROR(AVERAGE(Calculations!O98:X98)),"",AVERAGE(Calculations!O98:X98))</f>
        <v/>
      </c>
      <c r="N97" s="176" t="str">
        <f>IF(ISERROR(STDEV(Calculations!O98:X98)),"",IF(COUNT(Calculations!O98:X98)&lt;3,"N/A",STDEV(Calculations!O98:X98)))</f>
        <v/>
      </c>
    </row>
    <row r="98" spans="1:14" ht="13.5">
      <c r="A98" s="2" t="str">
        <f>'Gene Table'!C98</f>
        <v>PCR</v>
      </c>
      <c r="B98" s="172" t="s">
        <v>375</v>
      </c>
      <c r="C98" s="166"/>
      <c r="D98" s="166"/>
      <c r="E98" s="166"/>
      <c r="F98" s="182"/>
      <c r="G98" s="182"/>
      <c r="H98" s="182"/>
      <c r="I98" s="182"/>
      <c r="J98" s="182"/>
      <c r="K98" s="182"/>
      <c r="L98" s="182"/>
      <c r="M98" s="175" t="str">
        <f>IF(ISERROR(AVERAGE(Calculations!O99:X99)),"",AVERAGE(Calculations!O99:X99))</f>
        <v/>
      </c>
      <c r="N98" s="176" t="str">
        <f>IF(ISERROR(STDEV(Calculations!O99:X99)),"",IF(COUNT(Calculations!O99:X99)&lt;3,"N/A",STDEV(Calculations!O99:X99)))</f>
        <v/>
      </c>
    </row>
    <row r="100" spans="1:14" ht="12.75">
      <c r="A100" s="183" t="s">
        <v>397</v>
      </c>
      <c r="B100" s="184"/>
      <c r="C100" s="184"/>
      <c r="D100" s="184"/>
      <c r="E100" s="184"/>
      <c r="F100" s="184"/>
      <c r="G100" s="184"/>
      <c r="H100" s="184"/>
      <c r="I100" s="184"/>
      <c r="J100" s="184"/>
      <c r="K100" s="184"/>
      <c r="L100" s="184"/>
      <c r="M100" s="184"/>
      <c r="N100" s="187"/>
    </row>
    <row r="101" spans="1:14" ht="12.75">
      <c r="A101" s="185"/>
      <c r="B101" s="185"/>
      <c r="C101" s="185"/>
      <c r="D101" s="185"/>
      <c r="E101" s="185"/>
      <c r="F101" s="185"/>
      <c r="G101" s="185"/>
      <c r="H101" s="185"/>
      <c r="I101" s="185"/>
      <c r="J101" s="185"/>
      <c r="K101" s="185"/>
      <c r="L101" s="185"/>
      <c r="M101" s="185"/>
      <c r="N101" s="185"/>
    </row>
    <row r="102" ht="12.75">
      <c r="B102"/>
    </row>
    <row r="103" ht="12.75">
      <c r="B103"/>
    </row>
    <row r="105" ht="12.75">
      <c r="C105" s="186"/>
    </row>
    <row r="106" ht="12.75">
      <c r="C106" s="186"/>
    </row>
    <row r="107" ht="12.75">
      <c r="C107" s="186"/>
    </row>
    <row r="108" ht="12.75">
      <c r="C108" s="186"/>
    </row>
    <row r="109" ht="12.75">
      <c r="C109"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1" sqref="A1:A2"/>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6" t="s">
        <v>398</v>
      </c>
      <c r="C1" s="146" t="s">
        <v>376</v>
      </c>
      <c r="D1" s="17" t="str">
        <f>Results!C2</f>
        <v>Test Sample</v>
      </c>
      <c r="E1" s="66"/>
      <c r="F1" s="66"/>
      <c r="G1" s="66"/>
      <c r="H1" s="66"/>
      <c r="I1" s="66"/>
      <c r="J1" s="66"/>
      <c r="K1" s="66"/>
      <c r="L1" s="66"/>
      <c r="M1" s="67"/>
      <c r="O1" s="6" t="s">
        <v>399</v>
      </c>
      <c r="Q1" s="146" t="s">
        <v>376</v>
      </c>
      <c r="R1" s="7" t="str">
        <f>Results!D2</f>
        <v>Control Sample</v>
      </c>
      <c r="S1" s="7"/>
      <c r="T1" s="7"/>
      <c r="U1" s="7"/>
      <c r="V1" s="7"/>
      <c r="W1" s="7"/>
      <c r="X1" s="7"/>
      <c r="Y1" s="7"/>
      <c r="Z1" s="7"/>
      <c r="AA1" s="7"/>
    </row>
    <row r="2" spans="1:27" ht="12.75">
      <c r="A2" s="99"/>
      <c r="C2" s="146"/>
      <c r="D2" s="164" t="s">
        <v>381</v>
      </c>
      <c r="E2" s="164" t="s">
        <v>382</v>
      </c>
      <c r="F2" s="164" t="s">
        <v>383</v>
      </c>
      <c r="G2" s="164" t="s">
        <v>384</v>
      </c>
      <c r="H2" s="164" t="s">
        <v>385</v>
      </c>
      <c r="I2" s="164" t="s">
        <v>386</v>
      </c>
      <c r="J2" s="164" t="s">
        <v>387</v>
      </c>
      <c r="K2" s="164" t="s">
        <v>388</v>
      </c>
      <c r="L2" s="164" t="s">
        <v>389</v>
      </c>
      <c r="M2" s="164" t="s">
        <v>390</v>
      </c>
      <c r="O2" s="99"/>
      <c r="Q2" s="146"/>
      <c r="R2" s="164" t="s">
        <v>381</v>
      </c>
      <c r="S2" s="164" t="s">
        <v>382</v>
      </c>
      <c r="T2" s="164" t="s">
        <v>383</v>
      </c>
      <c r="U2" s="164" t="s">
        <v>384</v>
      </c>
      <c r="V2" s="164" t="s">
        <v>385</v>
      </c>
      <c r="W2" s="164" t="s">
        <v>386</v>
      </c>
      <c r="X2" s="164" t="s">
        <v>387</v>
      </c>
      <c r="Y2" s="164" t="s">
        <v>388</v>
      </c>
      <c r="Z2" s="164" t="s">
        <v>389</v>
      </c>
      <c r="AA2" s="164" t="s">
        <v>390</v>
      </c>
    </row>
    <row r="3" spans="1:27" ht="12.75">
      <c r="A3" s="165" t="str">
        <f>'Gene Table'!C89</f>
        <v>NM_002046</v>
      </c>
      <c r="C3" s="155"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7"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5" t="str">
        <f>'Gene Table'!C90</f>
        <v>NM_001101</v>
      </c>
      <c r="C4" s="155"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7"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5" t="str">
        <f>'Gene Table'!C91</f>
        <v>NM_004048</v>
      </c>
      <c r="C5" s="155"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7"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5"/>
      <c r="C6" s="155"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7"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5"/>
      <c r="C7" s="155"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7"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5"/>
      <c r="C8" s="155"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7"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6"/>
      <c r="C9" s="155"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7"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6"/>
      <c r="C10" s="155"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7"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6"/>
      <c r="C11" s="155"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7"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6"/>
      <c r="C12" s="155"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7"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6"/>
      <c r="C13" s="155"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7"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6"/>
      <c r="C14" s="155"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7"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6"/>
      <c r="C15" s="155"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7"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6"/>
      <c r="C16" s="155"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7"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6"/>
      <c r="C17" s="155"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7"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6"/>
      <c r="C18" s="155"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7"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6"/>
      <c r="C19" s="155"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7"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6"/>
      <c r="C20" s="155"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7"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6"/>
      <c r="C21" s="155"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7"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6"/>
      <c r="C22" s="155"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7"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4" t="s">
        <v>379</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4" t="s">
        <v>379</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B39" sqref="B39"/>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0" t="s">
        <v>400</v>
      </c>
      <c r="B1" s="110"/>
      <c r="C1" s="110"/>
      <c r="D1" s="110"/>
      <c r="E1" s="110"/>
      <c r="F1" s="110"/>
      <c r="G1" s="110"/>
      <c r="H1" s="121"/>
      <c r="I1" s="17" t="s">
        <v>401</v>
      </c>
      <c r="J1" s="149"/>
      <c r="K1" s="154"/>
      <c r="L1" s="155" t="str">
        <f>Results!E2</f>
        <v>Test Sample</v>
      </c>
      <c r="M1" s="50"/>
    </row>
    <row r="2" spans="1:13" ht="15.75" customHeight="1">
      <c r="A2" s="15" t="s">
        <v>402</v>
      </c>
      <c r="B2" s="15"/>
      <c r="C2" s="122" t="str">
        <f>'Gene Table'!C1</f>
        <v>QG080</v>
      </c>
      <c r="D2" s="123"/>
      <c r="E2" s="124"/>
      <c r="F2" s="125"/>
      <c r="G2" s="125"/>
      <c r="H2" s="126"/>
      <c r="I2" s="17" t="s">
        <v>403</v>
      </c>
      <c r="J2" s="149"/>
      <c r="K2" s="154"/>
      <c r="L2" s="156" t="str">
        <f>Results!F2</f>
        <v>Control Sample</v>
      </c>
      <c r="M2" s="157"/>
    </row>
    <row r="3" spans="1:16" ht="15" customHeight="1">
      <c r="A3" s="127" t="s">
        <v>404</v>
      </c>
      <c r="B3" s="128"/>
      <c r="C3" s="129"/>
      <c r="D3" s="129"/>
      <c r="E3" s="129"/>
      <c r="F3" s="129"/>
      <c r="G3" s="129"/>
      <c r="H3" s="125"/>
      <c r="I3" s="139"/>
      <c r="J3" s="143"/>
      <c r="K3" s="143"/>
      <c r="L3" s="140"/>
      <c r="M3" s="140"/>
      <c r="P3" s="158"/>
    </row>
    <row r="4" spans="1:16" ht="15" customHeight="1">
      <c r="A4" s="130"/>
      <c r="B4" s="131"/>
      <c r="C4" s="132" t="s">
        <v>405</v>
      </c>
      <c r="D4" s="133"/>
      <c r="E4" s="133"/>
      <c r="F4" s="133"/>
      <c r="G4" s="133"/>
      <c r="H4" s="125"/>
      <c r="I4" s="139"/>
      <c r="J4" s="143"/>
      <c r="K4" s="143"/>
      <c r="L4" s="140"/>
      <c r="M4" s="140"/>
      <c r="P4" s="158"/>
    </row>
    <row r="5" spans="1:16" ht="15" customHeight="1">
      <c r="A5" s="134"/>
      <c r="B5" s="135"/>
      <c r="C5" s="132"/>
      <c r="D5" s="133"/>
      <c r="E5" s="133"/>
      <c r="F5" s="133"/>
      <c r="G5" s="133"/>
      <c r="H5" s="125"/>
      <c r="I5" s="139"/>
      <c r="J5" s="143"/>
      <c r="K5" s="143"/>
      <c r="L5" s="140"/>
      <c r="M5" s="140"/>
      <c r="P5" s="158"/>
    </row>
    <row r="6" spans="1:20" ht="15" customHeight="1">
      <c r="A6" s="136" t="s">
        <v>406</v>
      </c>
      <c r="B6" s="137"/>
      <c r="C6" s="132" t="s">
        <v>405</v>
      </c>
      <c r="D6" s="133"/>
      <c r="E6" s="133"/>
      <c r="F6" s="133"/>
      <c r="G6" s="133"/>
      <c r="H6" s="138"/>
      <c r="I6" s="139"/>
      <c r="J6" s="143"/>
      <c r="K6" s="143"/>
      <c r="L6" s="140"/>
      <c r="M6" s="140"/>
      <c r="N6" s="49"/>
      <c r="O6" s="49"/>
      <c r="Q6" s="49"/>
      <c r="R6" s="49"/>
      <c r="S6" s="49"/>
      <c r="T6" s="49"/>
    </row>
    <row r="7" spans="1:13" ht="15" customHeight="1">
      <c r="A7" s="139"/>
      <c r="B7" s="139"/>
      <c r="C7" s="140"/>
      <c r="D7" s="116"/>
      <c r="E7" s="141"/>
      <c r="F7" s="142"/>
      <c r="G7" s="142"/>
      <c r="H7" s="143"/>
      <c r="I7" s="139"/>
      <c r="J7" s="143"/>
      <c r="K7" s="143"/>
      <c r="L7" s="140"/>
      <c r="M7" s="140"/>
    </row>
    <row r="8" spans="1:13" ht="15" customHeight="1">
      <c r="A8" s="144" t="s">
        <v>407</v>
      </c>
      <c r="B8" s="145"/>
      <c r="C8" s="145"/>
      <c r="D8" s="145"/>
      <c r="E8" s="145"/>
      <c r="F8" s="145"/>
      <c r="G8" s="145"/>
      <c r="H8" s="145"/>
      <c r="I8" s="145"/>
      <c r="J8" s="145"/>
      <c r="K8" s="145"/>
      <c r="L8" s="145"/>
      <c r="M8" s="145"/>
    </row>
    <row r="9" spans="1:13" ht="18" customHeight="1">
      <c r="A9" s="146" t="str">
        <f>L1</f>
        <v>Test Sample</v>
      </c>
      <c r="B9" s="146"/>
      <c r="C9" s="146"/>
      <c r="D9" s="146"/>
      <c r="E9" s="146"/>
      <c r="F9" s="146"/>
      <c r="G9" s="146"/>
      <c r="H9" s="146"/>
      <c r="I9" s="146"/>
      <c r="J9" s="146"/>
      <c r="K9" s="146"/>
      <c r="L9" s="146"/>
      <c r="M9" s="146"/>
    </row>
    <row r="10" spans="1:13" ht="15" customHeight="1">
      <c r="A10" s="146" t="s">
        <v>376</v>
      </c>
      <c r="B10" s="146" t="s">
        <v>381</v>
      </c>
      <c r="C10" s="146" t="s">
        <v>382</v>
      </c>
      <c r="D10" s="146" t="s">
        <v>383</v>
      </c>
      <c r="E10" s="146" t="s">
        <v>384</v>
      </c>
      <c r="F10" s="146" t="s">
        <v>385</v>
      </c>
      <c r="G10" s="146" t="s">
        <v>386</v>
      </c>
      <c r="H10" s="146" t="s">
        <v>387</v>
      </c>
      <c r="I10" s="146" t="s">
        <v>388</v>
      </c>
      <c r="J10" s="146" t="s">
        <v>389</v>
      </c>
      <c r="K10" s="146" t="s">
        <v>390</v>
      </c>
      <c r="L10" s="101" t="s">
        <v>408</v>
      </c>
      <c r="M10" s="98" t="s">
        <v>409</v>
      </c>
    </row>
    <row r="11" spans="1:13" ht="15" customHeight="1">
      <c r="A11" s="146" t="s">
        <v>410</v>
      </c>
      <c r="B11" s="147" t="str">
        <f>IF(ISERROR(AVERAGE(Calculations!C98:C99)),"",AVERAGE(Calculations!C98:C99))</f>
        <v/>
      </c>
      <c r="C11" s="147" t="str">
        <f>IF(ISERROR(AVERAGE(Calculations!D98:D99)),"",AVERAGE(Calculations!D98:D99))</f>
        <v/>
      </c>
      <c r="D11" s="147" t="str">
        <f>IF(ISERROR(AVERAGE(Calculations!E98:E99)),"",AVERAGE(Calculations!E98:E99))</f>
        <v/>
      </c>
      <c r="E11" s="147" t="str">
        <f>IF(ISERROR(AVERAGE(Calculations!F98:F99)),"",AVERAGE(Calculations!F98:F99))</f>
        <v/>
      </c>
      <c r="F11" s="147" t="str">
        <f>IF(ISERROR(AVERAGE(Calculations!G98:G99)),"",AVERAGE(Calculations!G98:G99))</f>
        <v/>
      </c>
      <c r="G11" s="147" t="str">
        <f>IF(ISERROR(AVERAGE(Calculations!H98:H99)),"",AVERAGE(Calculations!H98:H99))</f>
        <v/>
      </c>
      <c r="H11" s="147" t="str">
        <f>IF(ISERROR(AVERAGE(Calculations!I98:I99)),"",AVERAGE(Calculations!I98:I99))</f>
        <v/>
      </c>
      <c r="I11" s="147" t="str">
        <f>IF(ISERROR(AVERAGE(Calculations!J98:J99)),"",AVERAGE(Calculations!J98:J99))</f>
        <v/>
      </c>
      <c r="J11" s="147" t="str">
        <f>IF(ISERROR(AVERAGE(Calculations!K98:K99)),"",AVERAGE(Calculations!K98:K99))</f>
        <v/>
      </c>
      <c r="K11" s="147" t="str">
        <f>IF(ISERROR(AVERAGE(Calculations!L98:L99)),"",AVERAGE(Calculations!L97:L99))</f>
        <v/>
      </c>
      <c r="L11" s="159" t="e">
        <f aca="true" t="shared" si="0" ref="L11:L14">AVERAGE(B11:K11)</f>
        <v>#DIV/0!</v>
      </c>
      <c r="M11" s="159" t="e">
        <f>STDEV(B11:K11)</f>
        <v>#DIV/0!</v>
      </c>
    </row>
    <row r="12" spans="1:13" ht="15" customHeight="1">
      <c r="A12" s="101" t="s">
        <v>411</v>
      </c>
      <c r="B12" s="147" t="str">
        <f>IF(ISERROR(STDEV(Calculations!C98:C99)),"",STDEV(Calculations!C98:C99))</f>
        <v/>
      </c>
      <c r="C12" s="147" t="str">
        <f>IF(ISERROR(STDEV(Calculations!D98:D99)),"",STDEV(Calculations!D98:D99))</f>
        <v/>
      </c>
      <c r="D12" s="147" t="str">
        <f>IF(ISERROR(STDEV(Calculations!E98:E99)),"",STDEV(Calculations!E98:E99))</f>
        <v/>
      </c>
      <c r="E12" s="147" t="str">
        <f>IF(ISERROR(STDEV(Calculations!F98:F99)),"",STDEV(Calculations!F98:F99))</f>
        <v/>
      </c>
      <c r="F12" s="147" t="str">
        <f>IF(ISERROR(STDEV(Calculations!G98:G99)),"",STDEV(Calculations!G98:G99))</f>
        <v/>
      </c>
      <c r="G12" s="147" t="str">
        <f>IF(ISERROR(STDEV(Calculations!H98:H99)),"",STDEV(Calculations!H98:H99))</f>
        <v/>
      </c>
      <c r="H12" s="147" t="str">
        <f>IF(ISERROR(STDEV(Calculations!I98:I99)),"",STDEV(Calculations!I98:I99))</f>
        <v/>
      </c>
      <c r="I12" s="147" t="str">
        <f>IF(ISERROR(STDEV(Calculations!J98:J99)),"",STDEV(Calculations!J98:J99))</f>
        <v/>
      </c>
      <c r="J12" s="147" t="str">
        <f>IF(ISERROR(STDEV(Calculations!K98:K99)),"",STDEV(Calculations!K98:K99))</f>
        <v/>
      </c>
      <c r="K12" s="147" t="str">
        <f>IF(ISERROR(STDEV(Calculations!L98:L99)),"",STDEV(Calculations!L98:L99))</f>
        <v/>
      </c>
      <c r="L12" s="159" t="e">
        <f t="shared" si="0"/>
        <v>#DIV/0!</v>
      </c>
      <c r="M12" s="159" t="s">
        <v>412</v>
      </c>
    </row>
    <row r="13" spans="1:13" ht="15" customHeight="1">
      <c r="A13" s="146" t="s">
        <v>413</v>
      </c>
      <c r="B13" s="147" t="str">
        <f>IF(ISERROR(AVERAGE(Calculations!C96:C97)),"",AVERAGE(Calculations!C96:C97))</f>
        <v/>
      </c>
      <c r="C13" s="147" t="str">
        <f>IF(ISERROR(AVERAGE(Calculations!D96:D97)),"",AVERAGE(Calculations!D96:D97))</f>
        <v/>
      </c>
      <c r="D13" s="147" t="str">
        <f>IF(ISERROR(AVERAGE(Calculations!E96:E97)),"",AVERAGE(Calculations!E96:E97))</f>
        <v/>
      </c>
      <c r="E13" s="147" t="str">
        <f>IF(ISERROR(AVERAGE(Calculations!F96:F97)),"",AVERAGE(Calculations!F96:F97))</f>
        <v/>
      </c>
      <c r="F13" s="147" t="str">
        <f>IF(ISERROR(AVERAGE(Calculations!G96:G97)),"",AVERAGE(Calculations!G96:G97))</f>
        <v/>
      </c>
      <c r="G13" s="147" t="str">
        <f>IF(ISERROR(AVERAGE(Calculations!H96:H97)),"",AVERAGE(Calculations!H96:H97))</f>
        <v/>
      </c>
      <c r="H13" s="147" t="str">
        <f>IF(ISERROR(AVERAGE(Calculations!I96:I97)),"",AVERAGE(Calculations!I96:I97))</f>
        <v/>
      </c>
      <c r="I13" s="147" t="str">
        <f>IF(ISERROR(AVERAGE(Calculations!J96:J97)),"",AVERAGE(Calculations!J96:J97))</f>
        <v/>
      </c>
      <c r="J13" s="147" t="str">
        <f>IF(ISERROR(AVERAGE(Calculations!K96:K97)),"",AVERAGE(Calculations!K96:K97))</f>
        <v/>
      </c>
      <c r="K13" s="147" t="str">
        <f>IF(ISERROR(AVERAGE(Calculations!L96:L97)),"",AVERAGE(Calculations!L96:L97))</f>
        <v/>
      </c>
      <c r="L13" s="159" t="e">
        <f t="shared" si="0"/>
        <v>#DIV/0!</v>
      </c>
      <c r="M13" s="159" t="e">
        <f>STDEV(B13:K13)</f>
        <v>#DIV/0!</v>
      </c>
    </row>
    <row r="14" spans="1:13" ht="15" customHeight="1">
      <c r="A14" s="101" t="s">
        <v>414</v>
      </c>
      <c r="B14" s="147" t="str">
        <f>IF(ISERROR(STDEV(Calculations!C96:C97)),"",STDEV(Calculations!C96:C97))</f>
        <v/>
      </c>
      <c r="C14" s="147" t="str">
        <f>IF(ISERROR(STDEV(Calculations!D96:D97)),"",STDEV(Calculations!D96:D97))</f>
        <v/>
      </c>
      <c r="D14" s="147" t="str">
        <f>IF(ISERROR(STDEV(Calculations!E96:E97)),"",STDEV(Calculations!E96:E97))</f>
        <v/>
      </c>
      <c r="E14" s="147" t="str">
        <f>IF(ISERROR(STDEV(Calculations!F96:F97)),"",STDEV(Calculations!F96:F97))</f>
        <v/>
      </c>
      <c r="F14" s="147" t="str">
        <f>IF(ISERROR(STDEV(Calculations!G96:G97)),"",STDEV(Calculations!G96:G97))</f>
        <v/>
      </c>
      <c r="G14" s="147" t="str">
        <f>IF(ISERROR(STDEV(Calculations!H96:H97)),"",STDEV(Calculations!H96:H97))</f>
        <v/>
      </c>
      <c r="H14" s="147" t="str">
        <f>IF(ISERROR(STDEV(Calculations!I96:I97)),"",STDEV(Calculations!I96:I97))</f>
        <v/>
      </c>
      <c r="I14" s="147" t="str">
        <f>IF(ISERROR(STDEV(Calculations!J96:J97)),"",STDEV(Calculations!J96:J97))</f>
        <v/>
      </c>
      <c r="J14" s="147" t="str">
        <f>IF(ISERROR(STDEV(Calculations!K96:K97)),"",STDEV(Calculations!K96:K97))</f>
        <v/>
      </c>
      <c r="K14" s="147" t="str">
        <f>IF(ISERROR(STDEV(Calculations!L96:L97)),"",STDEV(Calculations!L96:L97))</f>
        <v/>
      </c>
      <c r="L14" s="159" t="e">
        <f t="shared" si="0"/>
        <v>#DIV/0!</v>
      </c>
      <c r="M14" s="159" t="s">
        <v>412</v>
      </c>
    </row>
    <row r="15" spans="1:13" ht="15" customHeight="1">
      <c r="A15" s="75" t="str">
        <f>L2</f>
        <v>Control Sample</v>
      </c>
      <c r="B15" s="76"/>
      <c r="C15" s="76"/>
      <c r="D15" s="76"/>
      <c r="E15" s="76"/>
      <c r="F15" s="76"/>
      <c r="G15" s="76"/>
      <c r="H15" s="76"/>
      <c r="I15" s="76"/>
      <c r="J15" s="76"/>
      <c r="K15" s="76"/>
      <c r="L15" s="76"/>
      <c r="M15" s="77"/>
    </row>
    <row r="16" spans="1:13" ht="15" customHeight="1">
      <c r="A16" s="146" t="s">
        <v>376</v>
      </c>
      <c r="B16" s="146" t="s">
        <v>381</v>
      </c>
      <c r="C16" s="146" t="s">
        <v>382</v>
      </c>
      <c r="D16" s="146" t="s">
        <v>383</v>
      </c>
      <c r="E16" s="146" t="s">
        <v>384</v>
      </c>
      <c r="F16" s="146" t="s">
        <v>385</v>
      </c>
      <c r="G16" s="146" t="s">
        <v>386</v>
      </c>
      <c r="H16" s="146" t="s">
        <v>387</v>
      </c>
      <c r="I16" s="146" t="s">
        <v>388</v>
      </c>
      <c r="J16" s="146" t="s">
        <v>389</v>
      </c>
      <c r="K16" s="146" t="s">
        <v>390</v>
      </c>
      <c r="L16" s="101" t="s">
        <v>408</v>
      </c>
      <c r="M16" s="98" t="s">
        <v>409</v>
      </c>
    </row>
    <row r="17" spans="1:13" ht="15" customHeight="1">
      <c r="A17" s="146" t="s">
        <v>410</v>
      </c>
      <c r="B17" s="147" t="str">
        <f>IF(ISERROR(AVERAGE(Calculations!O98:O99)),"",AVERAGE(Calculations!O98:O99))</f>
        <v/>
      </c>
      <c r="C17" s="147" t="str">
        <f>IF(ISERROR(AVERAGE(Calculations!P98:P99)),"",AVERAGE(Calculations!P98:P99))</f>
        <v/>
      </c>
      <c r="D17" s="147" t="str">
        <f>IF(ISERROR(AVERAGE(Calculations!Q98:Q99)),"",AVERAGE(Calculations!Q98:Q99))</f>
        <v/>
      </c>
      <c r="E17" s="147" t="str">
        <f>IF(ISERROR(AVERAGE(Calculations!R98:R99)),"",AVERAGE(Calculations!R98:R99))</f>
        <v/>
      </c>
      <c r="F17" s="147" t="str">
        <f>IF(ISERROR(AVERAGE(Calculations!S98:S99)),"",AVERAGE(Calculations!S98:S99))</f>
        <v/>
      </c>
      <c r="G17" s="147" t="str">
        <f>IF(ISERROR(AVERAGE(Calculations!T98:T99)),"",AVERAGE(Calculations!T98:T99))</f>
        <v/>
      </c>
      <c r="H17" s="147" t="str">
        <f>IF(ISERROR(AVERAGE(Calculations!U98:U99)),"",AVERAGE(Calculations!U98:U99))</f>
        <v/>
      </c>
      <c r="I17" s="147" t="str">
        <f>IF(ISERROR(AVERAGE(Calculations!V98:V99)),"",AVERAGE(Calculations!V98:V99))</f>
        <v/>
      </c>
      <c r="J17" s="147" t="str">
        <f>IF(ISERROR(AVERAGE(Calculations!W98:W99)),"",AVERAGE(Calculations!W98:W99))</f>
        <v/>
      </c>
      <c r="K17" s="147" t="str">
        <f>IF(ISERROR(AVERAGE(Calculations!X98:X99)),"",AVERAGE(Calculations!X98:X99))</f>
        <v/>
      </c>
      <c r="L17" s="159" t="e">
        <f aca="true" t="shared" si="1" ref="L17:L20">AVERAGE(B17:K17)</f>
        <v>#DIV/0!</v>
      </c>
      <c r="M17" s="159" t="e">
        <f>STDEV(B17:K17)</f>
        <v>#DIV/0!</v>
      </c>
    </row>
    <row r="18" spans="1:13" ht="15" customHeight="1">
      <c r="A18" s="101" t="s">
        <v>411</v>
      </c>
      <c r="B18" s="147" t="str">
        <f>IF(ISERROR(STDEV(Calculations!O98:O99)),"",STDEV(Calculations!O98:O99))</f>
        <v/>
      </c>
      <c r="C18" s="147" t="str">
        <f>IF(ISERROR(STDEV(Calculations!P98:P99)),"",STDEV(Calculations!P98:P99))</f>
        <v/>
      </c>
      <c r="D18" s="147" t="str">
        <f>IF(ISERROR(STDEV(Calculations!Q98:Q99)),"",STDEV(Calculations!Q98:Q99))</f>
        <v/>
      </c>
      <c r="E18" s="147" t="str">
        <f>IF(ISERROR(STDEV(Calculations!R98:R99)),"",STDEV(Calculations!R98:R99))</f>
        <v/>
      </c>
      <c r="F18" s="147" t="str">
        <f>IF(ISERROR(STDEV(Calculations!S98:S99)),"",STDEV(Calculations!S98:S99))</f>
        <v/>
      </c>
      <c r="G18" s="147" t="str">
        <f>IF(ISERROR(STDEV(Calculations!T98:T99)),"",STDEV(Calculations!T98:T99))</f>
        <v/>
      </c>
      <c r="H18" s="147" t="str">
        <f>IF(ISERROR(STDEV(Calculations!U98:U99)),"",STDEV(Calculations!U98:U99))</f>
        <v/>
      </c>
      <c r="I18" s="147" t="str">
        <f>IF(ISERROR(STDEV(Calculations!V98:V99)),"",STDEV(Calculations!V98:V99))</f>
        <v/>
      </c>
      <c r="J18" s="147" t="str">
        <f>IF(ISERROR(STDEV(Calculations!W98:W99)),"",STDEV(Calculations!W98:W99))</f>
        <v/>
      </c>
      <c r="K18" s="147" t="str">
        <f>IF(ISERROR(STDEV(Calculations!X98:X99)),"",STDEV(Calculations!X98:X99))</f>
        <v/>
      </c>
      <c r="L18" s="159" t="e">
        <f t="shared" si="1"/>
        <v>#DIV/0!</v>
      </c>
      <c r="M18" s="159" t="s">
        <v>412</v>
      </c>
    </row>
    <row r="19" spans="1:13" ht="15" customHeight="1">
      <c r="A19" s="146" t="s">
        <v>413</v>
      </c>
      <c r="B19" s="147" t="str">
        <f>IF(ISERROR(AVERAGE(Calculations!O96:O97)),"",AVERAGE(Calculations!O96:O97))</f>
        <v/>
      </c>
      <c r="C19" s="147" t="str">
        <f>IF(ISERROR(AVERAGE(Calculations!P96:P97)),"",AVERAGE(Calculations!P96:P97))</f>
        <v/>
      </c>
      <c r="D19" s="147" t="str">
        <f>IF(ISERROR(AVERAGE(Calculations!Q96:Q97)),"",AVERAGE(Calculations!Q96:Q97))</f>
        <v/>
      </c>
      <c r="E19" s="147" t="str">
        <f>IF(ISERROR(AVERAGE(Calculations!R96:R97)),"",AVERAGE(Calculations!R96:R97))</f>
        <v/>
      </c>
      <c r="F19" s="147" t="str">
        <f>IF(ISERROR(AVERAGE(Calculations!S96:S97)),"",AVERAGE(Calculations!S96:S97))</f>
        <v/>
      </c>
      <c r="G19" s="147" t="str">
        <f>IF(ISERROR(AVERAGE(Calculations!T96:T97)),"",AVERAGE(Calculations!T96:T97))</f>
        <v/>
      </c>
      <c r="H19" s="147" t="str">
        <f>IF(ISERROR(AVERAGE(Calculations!U96:U97)),"",AVERAGE(Calculations!U96:U97))</f>
        <v/>
      </c>
      <c r="I19" s="147" t="str">
        <f>IF(ISERROR(AVERAGE(Calculations!V96:V97)),"",AVERAGE(Calculations!V96:V97))</f>
        <v/>
      </c>
      <c r="J19" s="147" t="str">
        <f>IF(ISERROR(AVERAGE(Calculations!W96:W97)),"",AVERAGE(Calculations!W96:W97))</f>
        <v/>
      </c>
      <c r="K19" s="147" t="str">
        <f>IF(ISERROR(AVERAGE(Calculations!X96:X97)),"",AVERAGE(Calculations!X96:X97))</f>
        <v/>
      </c>
      <c r="L19" s="159" t="e">
        <f t="shared" si="1"/>
        <v>#DIV/0!</v>
      </c>
      <c r="M19" s="159" t="e">
        <f>STDEV(B19:K19)</f>
        <v>#DIV/0!</v>
      </c>
    </row>
    <row r="20" spans="1:13" ht="15" customHeight="1">
      <c r="A20" s="101" t="s">
        <v>414</v>
      </c>
      <c r="B20" s="147" t="str">
        <f>IF(ISERROR(STDEV(Calculations!O96:O97)),"",STDEV(Calculations!O96:O97))</f>
        <v/>
      </c>
      <c r="C20" s="147" t="str">
        <f>IF(ISERROR(STDEV(Calculations!P96:P97)),"",STDEV(Calculations!P96:P97))</f>
        <v/>
      </c>
      <c r="D20" s="147" t="str">
        <f>IF(ISERROR(STDEV(Calculations!Q96:Q97)),"",STDEV(Calculations!Q96:Q97))</f>
        <v/>
      </c>
      <c r="E20" s="147" t="str">
        <f>IF(ISERROR(STDEV(Calculations!R96:R97)),"",STDEV(Calculations!R96:R97))</f>
        <v/>
      </c>
      <c r="F20" s="147" t="str">
        <f>IF(ISERROR(STDEV(Calculations!S96:S97)),"",STDEV(Calculations!S96:S97))</f>
        <v/>
      </c>
      <c r="G20" s="147" t="str">
        <f>IF(ISERROR(STDEV(Calculations!T96:T97)),"",STDEV(Calculations!T96:T97))</f>
        <v/>
      </c>
      <c r="H20" s="147" t="str">
        <f>IF(ISERROR(STDEV(Calculations!U96:U97)),"",STDEV(Calculations!U96:U97))</f>
        <v/>
      </c>
      <c r="I20" s="147" t="str">
        <f>IF(ISERROR(STDEV(Calculations!V96:V97)),"",STDEV(Calculations!V96:V97))</f>
        <v/>
      </c>
      <c r="J20" s="147" t="str">
        <f>IF(ISERROR(STDEV(Calculations!W96:W97)),"",STDEV(Calculations!W96:W97))</f>
        <v/>
      </c>
      <c r="K20" s="147" t="str">
        <f>IF(ISERROR(STDEV(Calculations!X96:X97)),"",STDEV(Calculations!X96:X97))</f>
        <v/>
      </c>
      <c r="L20" s="159" t="e">
        <f t="shared" si="1"/>
        <v>#DIV/0!</v>
      </c>
      <c r="M20" s="159" t="s">
        <v>412</v>
      </c>
    </row>
    <row r="21" spans="1:11" ht="15" customHeight="1">
      <c r="A21" s="148" t="s">
        <v>415</v>
      </c>
      <c r="B21" s="149"/>
      <c r="C21" s="149"/>
      <c r="D21" s="149"/>
      <c r="E21" s="149"/>
      <c r="F21" s="149"/>
      <c r="G21" s="149"/>
      <c r="H21" s="149"/>
      <c r="I21" s="149"/>
      <c r="J21" s="149"/>
      <c r="K21" s="149"/>
    </row>
    <row r="22" spans="1:13" ht="15" customHeight="1">
      <c r="A22" s="146" t="str">
        <f>L1</f>
        <v>Test Sample</v>
      </c>
      <c r="B22" s="146"/>
      <c r="C22" s="146"/>
      <c r="D22" s="146"/>
      <c r="E22" s="146"/>
      <c r="F22" s="146"/>
      <c r="G22" s="146"/>
      <c r="H22" s="146"/>
      <c r="I22" s="146"/>
      <c r="J22" s="146"/>
      <c r="K22" s="146"/>
      <c r="L22" s="160"/>
      <c r="M22" s="160"/>
    </row>
    <row r="23" spans="1:13" ht="15" customHeight="1">
      <c r="A23" s="146" t="s">
        <v>376</v>
      </c>
      <c r="B23" s="146" t="s">
        <v>381</v>
      </c>
      <c r="C23" s="146" t="s">
        <v>382</v>
      </c>
      <c r="D23" s="146" t="s">
        <v>383</v>
      </c>
      <c r="E23" s="146" t="s">
        <v>384</v>
      </c>
      <c r="F23" s="146" t="s">
        <v>385</v>
      </c>
      <c r="G23" s="146" t="s">
        <v>386</v>
      </c>
      <c r="H23" s="146" t="s">
        <v>387</v>
      </c>
      <c r="I23" s="146" t="s">
        <v>388</v>
      </c>
      <c r="J23" s="146" t="s">
        <v>389</v>
      </c>
      <c r="K23" s="146" t="s">
        <v>390</v>
      </c>
      <c r="L23" s="160"/>
      <c r="M23" s="160"/>
    </row>
    <row r="24" spans="1:13" ht="15" customHeight="1">
      <c r="A24" s="146" t="s">
        <v>416</v>
      </c>
      <c r="B24" s="147" t="str">
        <f>IF(ISERR(B13-B11),"",B13-B11)</f>
        <v/>
      </c>
      <c r="C24" s="147" t="str">
        <f>IF(ISERR(C13-C11),"",C13-C11)</f>
        <v/>
      </c>
      <c r="D24" s="147" t="str">
        <f aca="true" t="shared" si="2" ref="D24:K24">IF(ISERR(D13-D11),"",D13-D11)</f>
        <v/>
      </c>
      <c r="E24" s="147" t="str">
        <f t="shared" si="2"/>
        <v/>
      </c>
      <c r="F24" s="147" t="str">
        <f t="shared" si="2"/>
        <v/>
      </c>
      <c r="G24" s="147" t="str">
        <f t="shared" si="2"/>
        <v/>
      </c>
      <c r="H24" s="147" t="str">
        <f t="shared" si="2"/>
        <v/>
      </c>
      <c r="I24" s="147" t="str">
        <f t="shared" si="2"/>
        <v/>
      </c>
      <c r="J24" s="147" t="str">
        <f t="shared" si="2"/>
        <v/>
      </c>
      <c r="K24" s="147" t="str">
        <f t="shared" si="2"/>
        <v/>
      </c>
      <c r="L24" s="161"/>
      <c r="M24" s="162"/>
    </row>
    <row r="25" spans="1:13" ht="15" customHeight="1">
      <c r="A25" s="101" t="s">
        <v>417</v>
      </c>
      <c r="B25" s="150" t="str">
        <f>IF(B24="","",IF(B24&lt;3,"Pass","Inquiry"))</f>
        <v/>
      </c>
      <c r="C25" s="150" t="str">
        <f aca="true" t="shared" si="3" ref="C25:K25">IF(C24="","",IF(C24&lt;3,"Pass","Inquiry"))</f>
        <v/>
      </c>
      <c r="D25" s="150" t="str">
        <f t="shared" si="3"/>
        <v/>
      </c>
      <c r="E25" s="150" t="str">
        <f t="shared" si="3"/>
        <v/>
      </c>
      <c r="F25" s="150" t="str">
        <f t="shared" si="3"/>
        <v/>
      </c>
      <c r="G25" s="150" t="str">
        <f t="shared" si="3"/>
        <v/>
      </c>
      <c r="H25" s="150" t="str">
        <f t="shared" si="3"/>
        <v/>
      </c>
      <c r="I25" s="150" t="str">
        <f t="shared" si="3"/>
        <v/>
      </c>
      <c r="J25" s="150" t="str">
        <f t="shared" si="3"/>
        <v/>
      </c>
      <c r="K25" s="150" t="str">
        <f t="shared" si="3"/>
        <v/>
      </c>
      <c r="L25" s="163"/>
      <c r="M25" s="163"/>
    </row>
    <row r="26" spans="1:11" ht="15" customHeight="1">
      <c r="A26" s="146" t="str">
        <f>L2</f>
        <v>Control Sample</v>
      </c>
      <c r="B26" s="146"/>
      <c r="C26" s="146"/>
      <c r="D26" s="146"/>
      <c r="E26" s="146"/>
      <c r="F26" s="146"/>
      <c r="G26" s="146"/>
      <c r="H26" s="146"/>
      <c r="I26" s="146"/>
      <c r="J26" s="146"/>
      <c r="K26" s="146"/>
    </row>
    <row r="27" spans="1:11" ht="15" customHeight="1">
      <c r="A27" s="146" t="s">
        <v>376</v>
      </c>
      <c r="B27" s="146" t="s">
        <v>381</v>
      </c>
      <c r="C27" s="146" t="s">
        <v>382</v>
      </c>
      <c r="D27" s="146" t="s">
        <v>383</v>
      </c>
      <c r="E27" s="146" t="s">
        <v>384</v>
      </c>
      <c r="F27" s="146" t="s">
        <v>385</v>
      </c>
      <c r="G27" s="146" t="s">
        <v>386</v>
      </c>
      <c r="H27" s="146" t="s">
        <v>387</v>
      </c>
      <c r="I27" s="146" t="s">
        <v>388</v>
      </c>
      <c r="J27" s="146" t="s">
        <v>389</v>
      </c>
      <c r="K27" s="146" t="s">
        <v>390</v>
      </c>
    </row>
    <row r="28" spans="1:11" ht="15" customHeight="1">
      <c r="A28" s="146" t="s">
        <v>416</v>
      </c>
      <c r="B28" s="147" t="str">
        <f>IF(ISERR(B19-B17),"",B19-B17)</f>
        <v/>
      </c>
      <c r="C28" s="147" t="str">
        <f aca="true" t="shared" si="4" ref="C28:K28">IF(ISERR(C19-C17),"",C19-C17)</f>
        <v/>
      </c>
      <c r="D28" s="147" t="str">
        <f t="shared" si="4"/>
        <v/>
      </c>
      <c r="E28" s="147" t="str">
        <f t="shared" si="4"/>
        <v/>
      </c>
      <c r="F28" s="147" t="str">
        <f t="shared" si="4"/>
        <v/>
      </c>
      <c r="G28" s="147" t="str">
        <f t="shared" si="4"/>
        <v/>
      </c>
      <c r="H28" s="147" t="str">
        <f t="shared" si="4"/>
        <v/>
      </c>
      <c r="I28" s="147" t="str">
        <f t="shared" si="4"/>
        <v/>
      </c>
      <c r="J28" s="147" t="str">
        <f t="shared" si="4"/>
        <v/>
      </c>
      <c r="K28" s="147" t="str">
        <f t="shared" si="4"/>
        <v/>
      </c>
    </row>
    <row r="29" spans="1:11" ht="15" customHeight="1">
      <c r="A29" s="101" t="s">
        <v>417</v>
      </c>
      <c r="B29" s="150" t="str">
        <f>IF(B28="","",IF(B28&lt;3,"Pass","Inquiry"))</f>
        <v/>
      </c>
      <c r="C29" s="150" t="str">
        <f aca="true" t="shared" si="5" ref="C29:K29">IF(C28="","",IF(C28&lt;3,"Pass","Inquiry"))</f>
        <v/>
      </c>
      <c r="D29" s="150" t="str">
        <f t="shared" si="5"/>
        <v/>
      </c>
      <c r="E29" s="150" t="str">
        <f t="shared" si="5"/>
        <v/>
      </c>
      <c r="F29" s="150" t="str">
        <f t="shared" si="5"/>
        <v/>
      </c>
      <c r="G29" s="150" t="str">
        <f t="shared" si="5"/>
        <v/>
      </c>
      <c r="H29" s="150" t="str">
        <f t="shared" si="5"/>
        <v/>
      </c>
      <c r="I29" s="150" t="str">
        <f t="shared" si="5"/>
        <v/>
      </c>
      <c r="J29" s="150" t="str">
        <f t="shared" si="5"/>
        <v/>
      </c>
      <c r="K29" s="150" t="str">
        <f t="shared" si="5"/>
        <v/>
      </c>
    </row>
    <row r="30" ht="15" customHeight="1"/>
    <row r="31" spans="1:11" ht="15" customHeight="1">
      <c r="A31" s="148" t="s">
        <v>418</v>
      </c>
      <c r="B31" s="151"/>
      <c r="C31" s="151"/>
      <c r="D31" s="151"/>
      <c r="E31" s="151"/>
      <c r="F31" s="151"/>
      <c r="G31" s="151"/>
      <c r="H31" s="151"/>
      <c r="I31" s="151"/>
      <c r="J31" s="151"/>
      <c r="K31" s="151"/>
    </row>
    <row r="32" spans="1:11" ht="23.25" customHeight="1">
      <c r="A32" s="146" t="str">
        <f>L1</f>
        <v>Test Sample</v>
      </c>
      <c r="B32" s="146"/>
      <c r="C32" s="146"/>
      <c r="D32" s="146"/>
      <c r="E32" s="146"/>
      <c r="F32" s="146"/>
      <c r="G32" s="146"/>
      <c r="H32" s="146"/>
      <c r="I32" s="146"/>
      <c r="J32" s="146"/>
      <c r="K32" s="146"/>
    </row>
    <row r="33" spans="1:11" ht="22.5" customHeight="1">
      <c r="A33" s="146" t="s">
        <v>376</v>
      </c>
      <c r="B33" s="146" t="s">
        <v>381</v>
      </c>
      <c r="C33" s="146" t="s">
        <v>382</v>
      </c>
      <c r="D33" s="146" t="s">
        <v>383</v>
      </c>
      <c r="E33" s="146" t="s">
        <v>384</v>
      </c>
      <c r="F33" s="146" t="s">
        <v>385</v>
      </c>
      <c r="G33" s="146" t="s">
        <v>386</v>
      </c>
      <c r="H33" s="146" t="s">
        <v>387</v>
      </c>
      <c r="I33" s="146" t="s">
        <v>388</v>
      </c>
      <c r="J33" s="146" t="s">
        <v>389</v>
      </c>
      <c r="K33" s="146" t="s">
        <v>390</v>
      </c>
    </row>
    <row r="34" spans="1:11" ht="15" customHeight="1">
      <c r="A34" s="146" t="s">
        <v>419</v>
      </c>
      <c r="B34" s="152" t="str">
        <f>IF(ISERROR(STDEV(Calculations!C88:C89)),"",STDEV(Calculations!C88:C89))</f>
        <v/>
      </c>
      <c r="C34" s="152" t="str">
        <f>IF(ISERROR(STDEV(Calculations!D88:D89)),"",STDEV(Calculations!D88:D89))</f>
        <v/>
      </c>
      <c r="D34" s="152" t="str">
        <f>IF(ISERROR(STDEV(Calculations!E88:E89)),"",STDEV(Calculations!E88:E89))</f>
        <v/>
      </c>
      <c r="E34" s="152" t="str">
        <f>IF(ISERROR(STDEV(Calculations!F88:F89)),"",STDEV(Calculations!F88:F89))</f>
        <v/>
      </c>
      <c r="F34" s="152" t="str">
        <f>IF(ISERROR(STDEV(Calculations!G88:G89)),"",STDEV(Calculations!G88:G89))</f>
        <v/>
      </c>
      <c r="G34" s="152" t="str">
        <f>IF(ISERROR(STDEV(Calculations!H88:H89)),"",STDEV(Calculations!H88:H89))</f>
        <v/>
      </c>
      <c r="H34" s="152" t="str">
        <f>IF(ISERROR(STDEV(Calculations!I88:I89)),"",STDEV(Calculations!I88:I89))</f>
        <v/>
      </c>
      <c r="I34" s="152" t="str">
        <f>IF(ISERROR(STDEV(Calculations!J88:J89)),"",STDEV(Calculations!J88:J89))</f>
        <v/>
      </c>
      <c r="J34" s="152" t="str">
        <f>IF(ISERROR(STDEV(Calculations!K88:K89)),"",STDEV(Calculations!K88:K89))</f>
        <v/>
      </c>
      <c r="K34" s="152" t="str">
        <f>IF(ISERROR(STDEV(Calculations!L88:L89)),"",STDEV(Calculations!L88:L89))</f>
        <v/>
      </c>
    </row>
    <row r="35" spans="1:11" ht="16.5" customHeight="1">
      <c r="A35" s="101" t="s">
        <v>420</v>
      </c>
      <c r="B35" s="153" t="str">
        <f>IF(B34="","",IF(OR(B34&lt;&gt;0,Calculations!C88&lt;&gt;35,Calculations!C89&lt;&gt;35),"No","Pass"))</f>
        <v/>
      </c>
      <c r="C35" s="153" t="str">
        <f>IF(C34="","",IF(OR(C34&lt;&gt;0,Calculations!D88&lt;&gt;35,Calculations!D89&lt;&gt;35),"No","Pass"))</f>
        <v/>
      </c>
      <c r="D35" s="153" t="str">
        <f>IF(D34="","",IF(OR(D34&lt;&gt;0,Calculations!E88&lt;&gt;35,Calculations!E89&lt;&gt;35),"No","Pass"))</f>
        <v/>
      </c>
      <c r="E35" s="153" t="str">
        <f>IF(E34="","",IF(OR(E34&lt;&gt;0,Calculations!F88&lt;&gt;35,Calculations!F89&lt;&gt;35),"No","Pass"))</f>
        <v/>
      </c>
      <c r="F35" s="153" t="str">
        <f>IF(F34="","",IF(OR(F34&lt;&gt;0,Calculations!G88&lt;&gt;35,Calculations!G89&lt;&gt;35),"No","Pass"))</f>
        <v/>
      </c>
      <c r="G35" s="153" t="str">
        <f>IF(G34="","",IF(OR(G34&lt;&gt;0,Calculations!H88&lt;&gt;35,Calculations!H89&lt;&gt;35),"No","Pass"))</f>
        <v/>
      </c>
      <c r="H35" s="153" t="str">
        <f>IF(H34="","",IF(OR(H34&lt;&gt;0,Calculations!I88&lt;&gt;35,Calculations!I89&lt;&gt;35),"No","Pass"))</f>
        <v/>
      </c>
      <c r="I35" s="153" t="str">
        <f>IF(I34="","",IF(OR(I34&lt;&gt;0,Calculations!J88&lt;&gt;35,Calculations!J89&lt;&gt;35),"No","Pass"))</f>
        <v/>
      </c>
      <c r="J35" s="153" t="str">
        <f>IF(J34="","",IF(OR(J34&lt;&gt;0,Calculations!K88&lt;&gt;35,Calculations!K89&lt;&gt;35),"No","Pass"))</f>
        <v/>
      </c>
      <c r="K35" s="153" t="str">
        <f>IF(K34="","",IF(OR(K34&lt;&gt;0,Calculations!L88&lt;&gt;35,Calculations!L89&lt;&gt;35),"No","Pass"))</f>
        <v/>
      </c>
    </row>
    <row r="36" spans="1:11" ht="20.25" customHeight="1">
      <c r="A36" s="146" t="str">
        <f>L2</f>
        <v>Control Sample</v>
      </c>
      <c r="B36" s="146"/>
      <c r="C36" s="146"/>
      <c r="D36" s="146"/>
      <c r="E36" s="146"/>
      <c r="F36" s="146"/>
      <c r="G36" s="146"/>
      <c r="H36" s="146"/>
      <c r="I36" s="146"/>
      <c r="J36" s="146"/>
      <c r="K36" s="146"/>
    </row>
    <row r="37" spans="1:11" ht="15" customHeight="1">
      <c r="A37" s="146" t="s">
        <v>376</v>
      </c>
      <c r="B37" s="146" t="s">
        <v>381</v>
      </c>
      <c r="C37" s="146" t="s">
        <v>382</v>
      </c>
      <c r="D37" s="146" t="s">
        <v>383</v>
      </c>
      <c r="E37" s="146" t="s">
        <v>384</v>
      </c>
      <c r="F37" s="146" t="s">
        <v>385</v>
      </c>
      <c r="G37" s="146" t="s">
        <v>386</v>
      </c>
      <c r="H37" s="146" t="s">
        <v>387</v>
      </c>
      <c r="I37" s="146" t="s">
        <v>388</v>
      </c>
      <c r="J37" s="146" t="s">
        <v>389</v>
      </c>
      <c r="K37" s="146" t="s">
        <v>390</v>
      </c>
    </row>
    <row r="38" spans="1:11" ht="15" customHeight="1">
      <c r="A38" s="146" t="s">
        <v>421</v>
      </c>
      <c r="B38" s="152" t="str">
        <f>IF(ISERROR(STDEV(Calculations!O88:O89)),"",STDEV(Calculations!O88:O89))</f>
        <v/>
      </c>
      <c r="C38" s="152" t="str">
        <f>IF(ISERROR(STDEV(Calculations!P88:P89)),"",STDEV(Calculations!P88:P89))</f>
        <v/>
      </c>
      <c r="D38" s="152" t="str">
        <f>IF(ISERROR(STDEV(Calculations!Q88:Q89)),"",STDEV(Calculations!Q88:Q89))</f>
        <v/>
      </c>
      <c r="E38" s="152" t="str">
        <f>IF(ISERROR(STDEV(Calculations!R88:R89)),"",STDEV(Calculations!R88:R89))</f>
        <v/>
      </c>
      <c r="F38" s="152" t="str">
        <f>IF(ISERROR(STDEV(Calculations!S88:S89)),"",STDEV(Calculations!S88:S89))</f>
        <v/>
      </c>
      <c r="G38" s="152" t="str">
        <f>IF(ISERROR(STDEV(Calculations!T88:T89)),"",STDEV(Calculations!T88:T89))</f>
        <v/>
      </c>
      <c r="H38" s="152" t="str">
        <f>IF(ISERROR(STDEV(Calculations!U88:U89)),"",STDEV(Calculations!U88:U89))</f>
        <v/>
      </c>
      <c r="I38" s="152" t="str">
        <f>IF(ISERROR(STDEV(Calculations!V88:V89)),"",STDEV(Calculations!V88:V89))</f>
        <v/>
      </c>
      <c r="J38" s="152" t="str">
        <f>IF(ISERROR(STDEV(Calculations!W88:W89)),"",STDEV(Calculations!W88:W89))</f>
        <v/>
      </c>
      <c r="K38" s="152" t="str">
        <f>IF(ISERROR(STDEV(Calculations!X88:X89)),"",STDEV(Calculations!X88:X89))</f>
        <v/>
      </c>
    </row>
    <row r="39" spans="1:11" ht="15" customHeight="1">
      <c r="A39" s="101" t="s">
        <v>420</v>
      </c>
      <c r="B39" s="153" t="str">
        <f>IF(B38="","",IF(OR(B38&lt;&gt;0,Calculations!O88&lt;&gt;35,Calculations!O89&lt;&gt;35),"No","Pass"))</f>
        <v/>
      </c>
      <c r="C39" s="153" t="str">
        <f>IF(C38="","",IF(OR(C38&lt;&gt;0,Calculations!P88&lt;&gt;35,Calculations!P89&lt;&gt;35),"No","Pass"))</f>
        <v/>
      </c>
      <c r="D39" s="153" t="str">
        <f>IF(D38="","",IF(OR(D38&lt;&gt;0,Calculations!Q88&lt;&gt;35,Calculations!Q89&lt;&gt;35),"No","Pass"))</f>
        <v/>
      </c>
      <c r="E39" s="153" t="str">
        <f>IF(E38="","",IF(OR(E38&lt;&gt;0,Calculations!R88&lt;&gt;35,Calculations!R89&lt;&gt;35),"No","Pass"))</f>
        <v/>
      </c>
      <c r="F39" s="153" t="str">
        <f>IF(F38="","",IF(OR(F38&lt;&gt;0,Calculations!S88&lt;&gt;35,Calculations!S89&lt;&gt;35),"No","Pass"))</f>
        <v/>
      </c>
      <c r="G39" s="153" t="str">
        <f>IF(G38="","",IF(OR(G38&lt;&gt;0,Calculations!T88&lt;&gt;35,Calculations!T89&lt;&gt;35),"No","Pass"))</f>
        <v/>
      </c>
      <c r="H39" s="153" t="str">
        <f>IF(H38="","",IF(OR(H38&lt;&gt;0,Calculations!U88&lt;&gt;35,Calculations!U89&lt;&gt;35),"No","Pass"))</f>
        <v/>
      </c>
      <c r="I39" s="153" t="str">
        <f>IF(I38="","",IF(OR(I38&lt;&gt;0,Calculations!V88&lt;&gt;35,Calculations!V89&lt;&gt;35),"No","Pass"))</f>
        <v/>
      </c>
      <c r="J39" s="153" t="str">
        <f>IF(J38="","",IF(OR(J38&lt;&gt;0,Calculations!W88&lt;&gt;35,Calculations!W89&lt;&gt;35),"No","Pass"))</f>
        <v/>
      </c>
      <c r="K39" s="153"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4"/>
  <sheetViews>
    <sheetView tabSelected="1" workbookViewId="0" topLeftCell="A1">
      <pane ySplit="2" topLeftCell="A84"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5" customWidth="1"/>
    <col min="4" max="4" width="12.28125" style="95" customWidth="1"/>
    <col min="5" max="6" width="10.7109375" style="95" customWidth="1"/>
    <col min="7" max="7" width="15.7109375" style="95" customWidth="1"/>
    <col min="8" max="8" width="10.7109375" style="95" customWidth="1"/>
    <col min="9" max="9" width="15.7109375" style="95" customWidth="1"/>
    <col min="10" max="10" width="20.421875" style="0" customWidth="1"/>
  </cols>
  <sheetData>
    <row r="1" spans="1:10" s="94" customFormat="1" ht="27" customHeight="1">
      <c r="A1" s="6" t="s">
        <v>5</v>
      </c>
      <c r="B1" s="15" t="s">
        <v>376</v>
      </c>
      <c r="C1" s="96" t="s">
        <v>422</v>
      </c>
      <c r="D1" s="97"/>
      <c r="E1" s="96" t="s">
        <v>423</v>
      </c>
      <c r="F1" s="97"/>
      <c r="G1" s="98" t="s">
        <v>424</v>
      </c>
      <c r="H1" s="98" t="s">
        <v>425</v>
      </c>
      <c r="I1" s="98" t="s">
        <v>426</v>
      </c>
      <c r="J1" s="6" t="s">
        <v>427</v>
      </c>
    </row>
    <row r="2" spans="1:10" s="94" customFormat="1" ht="29.25" customHeight="1">
      <c r="A2" s="99"/>
      <c r="B2" s="100"/>
      <c r="C2" s="101" t="str">
        <f>E2</f>
        <v>Test Sample</v>
      </c>
      <c r="D2" s="101" t="str">
        <f>F2</f>
        <v>Control Sample</v>
      </c>
      <c r="E2" s="102" t="s">
        <v>428</v>
      </c>
      <c r="F2" s="102" t="s">
        <v>429</v>
      </c>
      <c r="G2" s="101" t="str">
        <f>C2&amp;" /"&amp;D2</f>
        <v>Test Sample /Control Sample</v>
      </c>
      <c r="H2" s="101" t="s">
        <v>430</v>
      </c>
      <c r="I2" s="101" t="str">
        <f>C2&amp;" /"&amp;D2</f>
        <v>Test Sample /Control Sample</v>
      </c>
      <c r="J2" s="8"/>
    </row>
    <row r="3" spans="1:10" ht="15" customHeight="1">
      <c r="A3" s="103" t="str">
        <f>'Gene Table'!C3</f>
        <v>NM_004333</v>
      </c>
      <c r="B3" s="104" t="s">
        <v>7</v>
      </c>
      <c r="C3" s="105" t="str">
        <f>Calculations!BO4</f>
        <v>N/A</v>
      </c>
      <c r="D3" s="105" t="str">
        <f>Calculations!BP4</f>
        <v>N/A</v>
      </c>
      <c r="E3" s="106" t="str">
        <f>IF(ISERROR(2^-C3),"N/A",2^-C3)</f>
        <v>N/A</v>
      </c>
      <c r="F3" s="106" t="str">
        <f>IF(ISERROR(2^-D3),"N/A",2^-D3)</f>
        <v>N/A</v>
      </c>
      <c r="G3" s="105" t="str">
        <f>IF(ISERROR(E3/F3),"N/A",E3/F3)</f>
        <v>N/A</v>
      </c>
      <c r="H3" s="107" t="str">
        <f>IF(OR(COUNT(Calculations!BS4:CB4)&lt;3,COUNT(Calculations!CC4:CL4)&lt;3),"N/A",IF(ISERROR(TTEST(Calculations!CC4:CL4,Calculations!BS4:CB4,2,2)),"N/A",TTEST(Calculations!CC4:CL4,Calculations!BS4:CB4,2,2)))</f>
        <v>N/A</v>
      </c>
      <c r="I3" s="105" t="str">
        <f aca="true" t="shared" si="0" ref="I3:I66">IF(G3&gt;1,G3,-1/G3)</f>
        <v>N/A</v>
      </c>
      <c r="J3" s="108"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3" t="str">
        <f>'Gene Table'!C4</f>
        <v>BC004257</v>
      </c>
      <c r="B4" s="104" t="s">
        <v>11</v>
      </c>
      <c r="C4" s="105" t="str">
        <f>Calculations!BO5</f>
        <v>N/A</v>
      </c>
      <c r="D4" s="105" t="str">
        <f>Calculations!BP5</f>
        <v>N/A</v>
      </c>
      <c r="E4" s="106" t="str">
        <f>IF(ISERROR(2^-C4),"N/A",2^-C4)</f>
        <v>N/A</v>
      </c>
      <c r="F4" s="106" t="str">
        <f aca="true" t="shared" si="1" ref="F4:F67">IF(ISERROR(2^-D4),"N/A",2^-D4)</f>
        <v>N/A</v>
      </c>
      <c r="G4" s="105" t="str">
        <f aca="true" t="shared" si="2" ref="G4:G17">IF(ISERROR(E4/F4),"N/A",E4/F4)</f>
        <v>N/A</v>
      </c>
      <c r="H4" s="107" t="str">
        <f>IF(OR(COUNT(Calculations!BS5:CB5)&lt;3,COUNT(Calculations!CC5:CL5)&lt;3),"N/A",IF(ISERROR(TTEST(Calculations!CC5:CL5,Calculations!BS5:CB5,2,2)),"N/A",TTEST(Calculations!CC5:CL5,Calculations!BS5:CB5,2,2)))</f>
        <v>N/A</v>
      </c>
      <c r="I4" s="105" t="str">
        <f t="shared" si="0"/>
        <v>N/A</v>
      </c>
      <c r="J4" s="108" t="str">
        <f>IF(AND('Test Sample Data'!M4&gt;=35,'Control Sample Data'!M4&gt;=35),"Type 3",IF(AND('Test Sample Data'!M4&gt;=30,'Control Sample Data'!M4&gt;=30,OR(H4&gt;=0.05,I4="N/A")),"Type 2",IF(OR(AND('Test Sample Data'!M4&gt;=30,'Control Sample Data'!M4&lt;=30),AND('Test Sample Data'!M4&lt;=30,'Control Sample Data'!M4&gt;=30)),"Type 1","OKAY")))</f>
        <v>Type 3</v>
      </c>
      <c r="N4" s="109"/>
      <c r="O4" s="109"/>
      <c r="P4" s="109"/>
      <c r="Q4" s="109"/>
      <c r="R4" s="109"/>
      <c r="S4" s="109"/>
    </row>
    <row r="5" spans="1:19" ht="15" customHeight="1">
      <c r="A5" s="103" t="str">
        <f>'Gene Table'!C5</f>
        <v>NM_004327</v>
      </c>
      <c r="B5" s="104" t="s">
        <v>15</v>
      </c>
      <c r="C5" s="105" t="str">
        <f>Calculations!BO6</f>
        <v>N/A</v>
      </c>
      <c r="D5" s="105" t="str">
        <f>Calculations!BP6</f>
        <v>N/A</v>
      </c>
      <c r="E5" s="106" t="str">
        <f aca="true" t="shared" si="3" ref="E5:E67">IF(ISERROR(2^-C5),"N/A",2^-C5)</f>
        <v>N/A</v>
      </c>
      <c r="F5" s="106" t="str">
        <f t="shared" si="1"/>
        <v>N/A</v>
      </c>
      <c r="G5" s="105" t="str">
        <f t="shared" si="2"/>
        <v>N/A</v>
      </c>
      <c r="H5" s="107" t="str">
        <f>IF(OR(COUNT(Calculations!BS6:CB6)&lt;3,COUNT(Calculations!CC6:CL6)&lt;3),"N/A",IF(ISERROR(TTEST(Calculations!CC6:CL6,Calculations!BS6:CB6,2,2)),"N/A",TTEST(Calculations!CC6:CL6,Calculations!BS6:CB6,2,2)))</f>
        <v>N/A</v>
      </c>
      <c r="I5" s="105" t="str">
        <f t="shared" si="0"/>
        <v>N/A</v>
      </c>
      <c r="J5" s="108" t="str">
        <f>IF(AND('Test Sample Data'!M5&gt;=35,'Control Sample Data'!M5&gt;=35),"Type 3",IF(AND('Test Sample Data'!M5&gt;=30,'Control Sample Data'!M5&gt;=30,OR(H5&gt;=0.05,I5="N/A")),"Type 2",IF(OR(AND('Test Sample Data'!M5&gt;=30,'Control Sample Data'!M5&lt;=30),AND('Test Sample Data'!M5&lt;=30,'Control Sample Data'!M5&gt;=30)),"Type 1","OKAY")))</f>
        <v>Type 3</v>
      </c>
      <c r="N5" s="109"/>
      <c r="O5" s="109"/>
      <c r="P5" s="109"/>
      <c r="Q5" s="109"/>
      <c r="R5" s="109"/>
      <c r="S5" s="109"/>
    </row>
    <row r="6" spans="1:19" ht="15" customHeight="1">
      <c r="A6" s="103" t="str">
        <f>'Gene Table'!C6</f>
        <v>NM_002524</v>
      </c>
      <c r="B6" s="104" t="s">
        <v>19</v>
      </c>
      <c r="C6" s="105" t="str">
        <f>Calculations!BO7</f>
        <v>N/A</v>
      </c>
      <c r="D6" s="105" t="str">
        <f>Calculations!BP7</f>
        <v>N/A</v>
      </c>
      <c r="E6" s="106" t="str">
        <f t="shared" si="3"/>
        <v>N/A</v>
      </c>
      <c r="F6" s="106" t="str">
        <f t="shared" si="1"/>
        <v>N/A</v>
      </c>
      <c r="G6" s="105" t="str">
        <f t="shared" si="2"/>
        <v>N/A</v>
      </c>
      <c r="H6" s="107" t="str">
        <f>IF(OR(COUNT(Calculations!BS7:CB7)&lt;3,COUNT(Calculations!CC7:CL7)&lt;3),"N/A",IF(ISERROR(TTEST(Calculations!CC7:CL7,Calculations!BS7:CB7,2,2)),"N/A",TTEST(Calculations!CC7:CL7,Calculations!BS7:CB7,2,2)))</f>
        <v>N/A</v>
      </c>
      <c r="I6" s="105" t="str">
        <f t="shared" si="0"/>
        <v>N/A</v>
      </c>
      <c r="J6" s="108" t="str">
        <f>IF(AND('Test Sample Data'!M6&gt;=35,'Control Sample Data'!M6&gt;=35),"Type 3",IF(AND('Test Sample Data'!M6&gt;=30,'Control Sample Data'!M6&gt;=30,OR(H6&gt;=0.05,I6="N/A")),"Type 2",IF(OR(AND('Test Sample Data'!M6&gt;=30,'Control Sample Data'!M6&lt;=30),AND('Test Sample Data'!M6&lt;=30,'Control Sample Data'!M6&gt;=30)),"Type 1","OKAY")))</f>
        <v>Type 3</v>
      </c>
      <c r="N6" s="109"/>
      <c r="O6" s="109"/>
      <c r="P6" s="109"/>
      <c r="Q6" s="109"/>
      <c r="R6" s="109"/>
      <c r="S6" s="109"/>
    </row>
    <row r="7" spans="1:19" ht="15" customHeight="1">
      <c r="A7" s="103" t="str">
        <f>'Gene Table'!C7</f>
        <v>NM_004985</v>
      </c>
      <c r="B7" s="104" t="s">
        <v>23</v>
      </c>
      <c r="C7" s="105" t="str">
        <f>Calculations!BO8</f>
        <v>N/A</v>
      </c>
      <c r="D7" s="105" t="str">
        <f>Calculations!BP8</f>
        <v>N/A</v>
      </c>
      <c r="E7" s="106" t="str">
        <f t="shared" si="3"/>
        <v>N/A</v>
      </c>
      <c r="F7" s="106" t="str">
        <f t="shared" si="1"/>
        <v>N/A</v>
      </c>
      <c r="G7" s="105" t="str">
        <f t="shared" si="2"/>
        <v>N/A</v>
      </c>
      <c r="H7" s="107" t="str">
        <f>IF(OR(COUNT(Calculations!BS8:CB8)&lt;3,COUNT(Calculations!CC8:CL8)&lt;3),"N/A",IF(ISERROR(TTEST(Calculations!CC8:CL8,Calculations!BS8:CB8,2,2)),"N/A",TTEST(Calculations!CC8:CL8,Calculations!BS8:CB8,2,2)))</f>
        <v>N/A</v>
      </c>
      <c r="I7" s="105" t="str">
        <f t="shared" si="0"/>
        <v>N/A</v>
      </c>
      <c r="J7" s="108" t="str">
        <f>IF(AND('Test Sample Data'!M7&gt;=35,'Control Sample Data'!M7&gt;=35),"Type 3",IF(AND('Test Sample Data'!M7&gt;=30,'Control Sample Data'!M7&gt;=30,OR(H7&gt;=0.05,I7="N/A")),"Type 2",IF(OR(AND('Test Sample Data'!M7&gt;=30,'Control Sample Data'!M7&lt;=30),AND('Test Sample Data'!M7&lt;=30,'Control Sample Data'!M7&gt;=30)),"Type 1","OKAY")))</f>
        <v>Type 3</v>
      </c>
      <c r="N7" s="109"/>
      <c r="O7" s="109"/>
      <c r="P7" s="109"/>
      <c r="Q7" s="109"/>
      <c r="R7" s="109"/>
      <c r="S7" s="109"/>
    </row>
    <row r="8" spans="1:19" ht="15" customHeight="1">
      <c r="A8" s="103" t="str">
        <f>'Gene Table'!C8</f>
        <v>NM_006218</v>
      </c>
      <c r="B8" s="104" t="s">
        <v>27</v>
      </c>
      <c r="C8" s="105" t="str">
        <f>Calculations!BO9</f>
        <v>N/A</v>
      </c>
      <c r="D8" s="105" t="str">
        <f>Calculations!BP9</f>
        <v>N/A</v>
      </c>
      <c r="E8" s="106" t="str">
        <f t="shared" si="3"/>
        <v>N/A</v>
      </c>
      <c r="F8" s="106" t="str">
        <f t="shared" si="1"/>
        <v>N/A</v>
      </c>
      <c r="G8" s="105" t="str">
        <f t="shared" si="2"/>
        <v>N/A</v>
      </c>
      <c r="H8" s="107" t="str">
        <f>IF(OR(COUNT(Calculations!BS9:CB9)&lt;3,COUNT(Calculations!CC9:CL9)&lt;3),"N/A",IF(ISERROR(TTEST(Calculations!CC9:CL9,Calculations!BS9:CB9,2,2)),"N/A",TTEST(Calculations!CC9:CL9,Calculations!BS9:CB9,2,2)))</f>
        <v>N/A</v>
      </c>
      <c r="I8" s="105" t="str">
        <f t="shared" si="0"/>
        <v>N/A</v>
      </c>
      <c r="J8" s="108" t="str">
        <f>IF(AND('Test Sample Data'!M8&gt;=35,'Control Sample Data'!M8&gt;=35),"Type 3",IF(AND('Test Sample Data'!M8&gt;=30,'Control Sample Data'!M8&gt;=30,OR(H8&gt;=0.05,I8="N/A")),"Type 2",IF(OR(AND('Test Sample Data'!M8&gt;=30,'Control Sample Data'!M8&lt;=30),AND('Test Sample Data'!M8&lt;=30,'Control Sample Data'!M8&gt;=30)),"Type 1","OKAY")))</f>
        <v>Type 3</v>
      </c>
      <c r="N8" s="109"/>
      <c r="O8" s="109"/>
      <c r="P8" s="109"/>
      <c r="Q8" s="109"/>
      <c r="R8" s="109"/>
      <c r="S8" s="109"/>
    </row>
    <row r="9" spans="1:19" ht="15" customHeight="1">
      <c r="A9" s="103" t="str">
        <f>'Gene Table'!C9</f>
        <v>NM_005343</v>
      </c>
      <c r="B9" s="104" t="s">
        <v>31</v>
      </c>
      <c r="C9" s="105" t="str">
        <f>Calculations!BO10</f>
        <v>N/A</v>
      </c>
      <c r="D9" s="105" t="str">
        <f>Calculations!BP10</f>
        <v>N/A</v>
      </c>
      <c r="E9" s="106" t="str">
        <f t="shared" si="3"/>
        <v>N/A</v>
      </c>
      <c r="F9" s="106" t="str">
        <f t="shared" si="1"/>
        <v>N/A</v>
      </c>
      <c r="G9" s="105" t="str">
        <f t="shared" si="2"/>
        <v>N/A</v>
      </c>
      <c r="H9" s="107" t="str">
        <f>IF(OR(COUNT(Calculations!BS10:CB10)&lt;3,COUNT(Calculations!CC10:CL10)&lt;3),"N/A",IF(ISERROR(TTEST(Calculations!CC10:CL10,Calculations!BS10:CB10,2,2)),"N/A",TTEST(Calculations!CC10:CL10,Calculations!BS10:CB10,2,2)))</f>
        <v>N/A</v>
      </c>
      <c r="I9" s="105" t="str">
        <f t="shared" si="0"/>
        <v>N/A</v>
      </c>
      <c r="J9" s="108" t="str">
        <f>IF(AND('Test Sample Data'!M9&gt;=35,'Control Sample Data'!M9&gt;=35),"Type 3",IF(AND('Test Sample Data'!M9&gt;=30,'Control Sample Data'!M9&gt;=30,OR(H9&gt;=0.05,I9="N/A")),"Type 2",IF(OR(AND('Test Sample Data'!M9&gt;=30,'Control Sample Data'!M9&lt;=30),AND('Test Sample Data'!M9&lt;=30,'Control Sample Data'!M9&gt;=30)),"Type 1","OKAY")))</f>
        <v>Type 3</v>
      </c>
      <c r="N9" s="109"/>
      <c r="O9" s="109"/>
      <c r="P9" s="109"/>
      <c r="Q9" s="109"/>
      <c r="R9" s="109"/>
      <c r="S9" s="109"/>
    </row>
    <row r="10" spans="1:19" ht="15" customHeight="1">
      <c r="A10" s="103" t="str">
        <f>'Gene Table'!C10</f>
        <v>NM_005432</v>
      </c>
      <c r="B10" s="104" t="s">
        <v>35</v>
      </c>
      <c r="C10" s="105" t="str">
        <f>Calculations!BO11</f>
        <v>N/A</v>
      </c>
      <c r="D10" s="105" t="str">
        <f>Calculations!BP11</f>
        <v>N/A</v>
      </c>
      <c r="E10" s="106" t="str">
        <f t="shared" si="3"/>
        <v>N/A</v>
      </c>
      <c r="F10" s="106" t="str">
        <f t="shared" si="1"/>
        <v>N/A</v>
      </c>
      <c r="G10" s="105" t="str">
        <f t="shared" si="2"/>
        <v>N/A</v>
      </c>
      <c r="H10" s="107" t="str">
        <f>IF(OR(COUNT(Calculations!BS11:CB11)&lt;3,COUNT(Calculations!CC11:CL11)&lt;3),"N/A",IF(ISERROR(TTEST(Calculations!CC11:CL11,Calculations!BS11:CB11,2,2)),"N/A",TTEST(Calculations!CC11:CL11,Calculations!BS11:CB11,2,2)))</f>
        <v>N/A</v>
      </c>
      <c r="I10" s="105" t="str">
        <f t="shared" si="0"/>
        <v>N/A</v>
      </c>
      <c r="J10" s="108"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09"/>
      <c r="O10" s="109"/>
      <c r="P10" s="109"/>
      <c r="Q10" s="109"/>
      <c r="R10" s="109"/>
      <c r="S10" s="109"/>
    </row>
    <row r="11" spans="1:19" ht="15" customHeight="1">
      <c r="A11" s="103" t="str">
        <f>'Gene Table'!C11</f>
        <v>NM_006297</v>
      </c>
      <c r="B11" s="104" t="s">
        <v>39</v>
      </c>
      <c r="C11" s="105" t="str">
        <f>Calculations!BO12</f>
        <v>N/A</v>
      </c>
      <c r="D11" s="105" t="str">
        <f>Calculations!BP12</f>
        <v>N/A</v>
      </c>
      <c r="E11" s="106" t="str">
        <f t="shared" si="3"/>
        <v>N/A</v>
      </c>
      <c r="F11" s="106" t="str">
        <f t="shared" si="1"/>
        <v>N/A</v>
      </c>
      <c r="G11" s="105" t="str">
        <f t="shared" si="2"/>
        <v>N/A</v>
      </c>
      <c r="H11" s="107" t="str">
        <f>IF(OR(COUNT(Calculations!BS12:CB12)&lt;3,COUNT(Calculations!CC12:CL12)&lt;3),"N/A",IF(ISERROR(TTEST(Calculations!CC12:CL12,Calculations!BS12:CB12,2,2)),"N/A",TTEST(Calculations!CC12:CL12,Calculations!BS12:CB12,2,2)))</f>
        <v>N/A</v>
      </c>
      <c r="I11" s="105" t="str">
        <f t="shared" si="0"/>
        <v>N/A</v>
      </c>
      <c r="J11" s="108"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09"/>
      <c r="O11" s="109"/>
      <c r="P11" s="109"/>
      <c r="Q11" s="109"/>
      <c r="R11" s="109"/>
      <c r="S11" s="109"/>
    </row>
    <row r="12" spans="1:19" ht="15" customHeight="1">
      <c r="A12" s="103" t="str">
        <f>'Gene Table'!C12</f>
        <v>NM_000546</v>
      </c>
      <c r="B12" s="104" t="s">
        <v>43</v>
      </c>
      <c r="C12" s="105" t="str">
        <f>Calculations!BO13</f>
        <v>N/A</v>
      </c>
      <c r="D12" s="105" t="str">
        <f>Calculations!BP13</f>
        <v>N/A</v>
      </c>
      <c r="E12" s="106" t="str">
        <f t="shared" si="3"/>
        <v>N/A</v>
      </c>
      <c r="F12" s="106" t="str">
        <f t="shared" si="1"/>
        <v>N/A</v>
      </c>
      <c r="G12" s="105" t="str">
        <f t="shared" si="2"/>
        <v>N/A</v>
      </c>
      <c r="H12" s="107" t="str">
        <f>IF(OR(COUNT(Calculations!BS13:CB13)&lt;3,COUNT(Calculations!CC13:CL13)&lt;3),"N/A",IF(ISERROR(TTEST(Calculations!CC13:CL13,Calculations!BS13:CB13,2,2)),"N/A",TTEST(Calculations!CC13:CL13,Calculations!BS13:CB13,2,2)))</f>
        <v>N/A</v>
      </c>
      <c r="I12" s="105" t="str">
        <f t="shared" si="0"/>
        <v>N/A</v>
      </c>
      <c r="J12" s="108"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09"/>
      <c r="O12" s="109"/>
      <c r="P12" s="109"/>
      <c r="Q12" s="109"/>
      <c r="R12" s="109"/>
      <c r="S12" s="109"/>
    </row>
    <row r="13" spans="1:19" ht="15" customHeight="1">
      <c r="A13" s="103" t="str">
        <f>'Gene Table'!C13</f>
        <v>NM_001014431</v>
      </c>
      <c r="B13" s="104" t="s">
        <v>47</v>
      </c>
      <c r="C13" s="105" t="str">
        <f>Calculations!BO14</f>
        <v>N/A</v>
      </c>
      <c r="D13" s="105" t="str">
        <f>Calculations!BP14</f>
        <v>N/A</v>
      </c>
      <c r="E13" s="106" t="str">
        <f t="shared" si="3"/>
        <v>N/A</v>
      </c>
      <c r="F13" s="106" t="str">
        <f t="shared" si="1"/>
        <v>N/A</v>
      </c>
      <c r="G13" s="105" t="str">
        <f t="shared" si="2"/>
        <v>N/A</v>
      </c>
      <c r="H13" s="107" t="str">
        <f>IF(OR(COUNT(Calculations!BS14:CB14)&lt;3,COUNT(Calculations!CC14:CL14)&lt;3),"N/A",IF(ISERROR(TTEST(Calculations!CC14:CL14,Calculations!BS14:CB14,2,2)),"N/A",TTEST(Calculations!CC14:CL14,Calculations!BS14:CB14,2,2)))</f>
        <v>N/A</v>
      </c>
      <c r="I13" s="105" t="str">
        <f t="shared" si="0"/>
        <v>N/A</v>
      </c>
      <c r="J13" s="108"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09"/>
      <c r="O13" s="109"/>
      <c r="P13" s="109"/>
      <c r="Q13" s="109"/>
      <c r="R13" s="109"/>
      <c r="S13" s="109"/>
    </row>
    <row r="14" spans="1:19" ht="15" customHeight="1">
      <c r="A14" s="103" t="str">
        <f>'Gene Table'!C14</f>
        <v>BC008403</v>
      </c>
      <c r="B14" s="104" t="s">
        <v>51</v>
      </c>
      <c r="C14" s="105" t="str">
        <f>Calculations!BO15</f>
        <v>N/A</v>
      </c>
      <c r="D14" s="105" t="str">
        <f>Calculations!BP15</f>
        <v>N/A</v>
      </c>
      <c r="E14" s="106" t="str">
        <f t="shared" si="3"/>
        <v>N/A</v>
      </c>
      <c r="F14" s="106" t="str">
        <f t="shared" si="1"/>
        <v>N/A</v>
      </c>
      <c r="G14" s="105" t="str">
        <f t="shared" si="2"/>
        <v>N/A</v>
      </c>
      <c r="H14" s="107" t="str">
        <f>IF(OR(COUNT(Calculations!BS15:CB15)&lt;3,COUNT(Calculations!CC15:CL15)&lt;3),"N/A",IF(ISERROR(TTEST(Calculations!CC15:CL15,Calculations!BS15:CB15,2,2)),"N/A",TTEST(Calculations!CC15:CL15,Calculations!BS15:CB15,2,2)))</f>
        <v>N/A</v>
      </c>
      <c r="I14" s="105" t="str">
        <f t="shared" si="0"/>
        <v>N/A</v>
      </c>
      <c r="J14" s="108"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09"/>
      <c r="O14" s="109"/>
      <c r="P14" s="109"/>
      <c r="Q14" s="109"/>
      <c r="R14" s="109"/>
      <c r="S14" s="109"/>
    </row>
    <row r="15" spans="1:19" ht="15" customHeight="1">
      <c r="A15" s="103" t="str">
        <f>'Gene Table'!C15</f>
        <v>NM_000369</v>
      </c>
      <c r="B15" s="104" t="s">
        <v>55</v>
      </c>
      <c r="C15" s="105" t="str">
        <f>Calculations!BO16</f>
        <v>N/A</v>
      </c>
      <c r="D15" s="105" t="str">
        <f>Calculations!BP16</f>
        <v>N/A</v>
      </c>
      <c r="E15" s="106" t="str">
        <f t="shared" si="3"/>
        <v>N/A</v>
      </c>
      <c r="F15" s="106" t="str">
        <f t="shared" si="1"/>
        <v>N/A</v>
      </c>
      <c r="G15" s="105" t="str">
        <f t="shared" si="2"/>
        <v>N/A</v>
      </c>
      <c r="H15" s="107" t="str">
        <f>IF(OR(COUNT(Calculations!BS16:CB16)&lt;3,COUNT(Calculations!CC16:CL16)&lt;3),"N/A",IF(ISERROR(TTEST(Calculations!CC16:CL16,Calculations!BS16:CB16,2,2)),"N/A",TTEST(Calculations!CC16:CL16,Calculations!BS16:CB16,2,2)))</f>
        <v>N/A</v>
      </c>
      <c r="I15" s="105" t="str">
        <f t="shared" si="0"/>
        <v>N/A</v>
      </c>
      <c r="J15" s="108"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09"/>
      <c r="O15" s="109"/>
      <c r="P15" s="109"/>
      <c r="Q15" s="109"/>
      <c r="R15" s="109"/>
      <c r="S15" s="109"/>
    </row>
    <row r="16" spans="1:19" ht="15" customHeight="1">
      <c r="A16" s="103" t="str">
        <f>'Gene Table'!C16</f>
        <v>NM_003317</v>
      </c>
      <c r="B16" s="104" t="s">
        <v>59</v>
      </c>
      <c r="C16" s="105" t="str">
        <f>Calculations!BO17</f>
        <v>N/A</v>
      </c>
      <c r="D16" s="105" t="str">
        <f>Calculations!BP17</f>
        <v>N/A</v>
      </c>
      <c r="E16" s="106" t="str">
        <f t="shared" si="3"/>
        <v>N/A</v>
      </c>
      <c r="F16" s="106" t="str">
        <f t="shared" si="1"/>
        <v>N/A</v>
      </c>
      <c r="G16" s="105" t="str">
        <f t="shared" si="2"/>
        <v>N/A</v>
      </c>
      <c r="H16" s="107" t="str">
        <f>IF(OR(COUNT(Calculations!BS17:CB17)&lt;3,COUNT(Calculations!CC17:CL17)&lt;3),"N/A",IF(ISERROR(TTEST(Calculations!CC17:CL17,Calculations!BS17:CB17,2,2)),"N/A",TTEST(Calculations!CC17:CL17,Calculations!BS17:CB17,2,2)))</f>
        <v>N/A</v>
      </c>
      <c r="I16" s="105" t="str">
        <f t="shared" si="0"/>
        <v>N/A</v>
      </c>
      <c r="J16" s="108"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09"/>
      <c r="O16" s="109"/>
      <c r="P16" s="109"/>
      <c r="Q16" s="109"/>
      <c r="R16" s="109"/>
      <c r="S16" s="109"/>
    </row>
    <row r="17" spans="1:19" ht="15" customHeight="1">
      <c r="A17" s="103" t="str">
        <f>'Gene Table'!C17</f>
        <v>NM_003250</v>
      </c>
      <c r="B17" s="104" t="s">
        <v>63</v>
      </c>
      <c r="C17" s="105" t="str">
        <f>Calculations!BO18</f>
        <v>N/A</v>
      </c>
      <c r="D17" s="105" t="str">
        <f>Calculations!BP18</f>
        <v>N/A</v>
      </c>
      <c r="E17" s="106" t="str">
        <f t="shared" si="3"/>
        <v>N/A</v>
      </c>
      <c r="F17" s="106" t="str">
        <f t="shared" si="1"/>
        <v>N/A</v>
      </c>
      <c r="G17" s="105" t="str">
        <f t="shared" si="2"/>
        <v>N/A</v>
      </c>
      <c r="H17" s="107" t="str">
        <f>IF(OR(COUNT(Calculations!BS18:CB18)&lt;3,COUNT(Calculations!CC18:CL18)&lt;3),"N/A",IF(ISERROR(TTEST(Calculations!CC18:CL18,Calculations!BS18:CB18,2,2)),"N/A",TTEST(Calculations!CC18:CL18,Calculations!BS18:CB18,2,2)))</f>
        <v>N/A</v>
      </c>
      <c r="I17" s="105" t="str">
        <f t="shared" si="0"/>
        <v>N/A</v>
      </c>
      <c r="J17" s="108"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09"/>
      <c r="O17" s="109"/>
      <c r="P17" s="109"/>
      <c r="Q17" s="109"/>
      <c r="R17" s="109"/>
      <c r="S17" s="109"/>
    </row>
    <row r="18" spans="1:19" ht="15" customHeight="1">
      <c r="A18" s="103" t="str">
        <f>'Gene Table'!C18</f>
        <v>NM_002843</v>
      </c>
      <c r="B18" s="104" t="s">
        <v>67</v>
      </c>
      <c r="C18" s="105" t="str">
        <f>Calculations!BO19</f>
        <v>N/A</v>
      </c>
      <c r="D18" s="105" t="str">
        <f>Calculations!BP19</f>
        <v>N/A</v>
      </c>
      <c r="E18" s="106" t="str">
        <f t="shared" si="3"/>
        <v>N/A</v>
      </c>
      <c r="F18" s="106" t="str">
        <f t="shared" si="1"/>
        <v>N/A</v>
      </c>
      <c r="G18" s="105" t="str">
        <f aca="true" t="shared" si="4" ref="G18:G33">IF(ISERROR(E18/F18),"N/A",E18/F18)</f>
        <v>N/A</v>
      </c>
      <c r="H18" s="107" t="str">
        <f>IF(OR(COUNT(Calculations!BS19:CB19)&lt;3,COUNT(Calculations!CC19:CL19)&lt;3),"N/A",IF(ISERROR(TTEST(Calculations!CC19:CL19,Calculations!BS19:CB19,2,2)),"N/A",TTEST(Calculations!CC19:CL19,Calculations!BS19:CB19,2,2)))</f>
        <v>N/A</v>
      </c>
      <c r="I18" s="105" t="str">
        <f t="shared" si="0"/>
        <v>N/A</v>
      </c>
      <c r="J18" s="108"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09"/>
      <c r="O18" s="109"/>
      <c r="P18" s="109"/>
      <c r="Q18" s="109"/>
      <c r="R18" s="109"/>
      <c r="S18" s="109"/>
    </row>
    <row r="19" spans="1:19" ht="15" customHeight="1">
      <c r="A19" s="103" t="str">
        <f>'Gene Table'!C19</f>
        <v>NM_000249</v>
      </c>
      <c r="B19" s="104" t="s">
        <v>71</v>
      </c>
      <c r="C19" s="105" t="str">
        <f>Calculations!BO20</f>
        <v>N/A</v>
      </c>
      <c r="D19" s="105" t="str">
        <f>Calculations!BP20</f>
        <v>N/A</v>
      </c>
      <c r="E19" s="106" t="str">
        <f t="shared" si="3"/>
        <v>N/A</v>
      </c>
      <c r="F19" s="106" t="str">
        <f t="shared" si="1"/>
        <v>N/A</v>
      </c>
      <c r="G19" s="105" t="str">
        <f t="shared" si="4"/>
        <v>N/A</v>
      </c>
      <c r="H19" s="107" t="str">
        <f>IF(OR(COUNT(Calculations!BS20:CB20)&lt;3,COUNT(Calculations!CC20:CL20)&lt;3),"N/A",IF(ISERROR(TTEST(Calculations!CC20:CL20,Calculations!BS20:CB20,2,2)),"N/A",TTEST(Calculations!CC20:CL20,Calculations!BS20:CB20,2,2)))</f>
        <v>N/A</v>
      </c>
      <c r="I19" s="105" t="str">
        <f t="shared" si="0"/>
        <v>N/A</v>
      </c>
      <c r="J19" s="108"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09"/>
      <c r="O19" s="109"/>
      <c r="P19" s="109"/>
      <c r="Q19" s="109"/>
      <c r="R19" s="109"/>
      <c r="S19" s="109"/>
    </row>
    <row r="20" spans="1:19" ht="15" customHeight="1">
      <c r="A20" s="103" t="str">
        <f>'Gene Table'!C20</f>
        <v>NM_000015</v>
      </c>
      <c r="B20" s="104" t="s">
        <v>75</v>
      </c>
      <c r="C20" s="105" t="str">
        <f>Calculations!BO21</f>
        <v>N/A</v>
      </c>
      <c r="D20" s="105" t="str">
        <f>Calculations!BP21</f>
        <v>N/A</v>
      </c>
      <c r="E20" s="106" t="str">
        <f t="shared" si="3"/>
        <v>N/A</v>
      </c>
      <c r="F20" s="106" t="str">
        <f t="shared" si="1"/>
        <v>N/A</v>
      </c>
      <c r="G20" s="105" t="str">
        <f t="shared" si="4"/>
        <v>N/A</v>
      </c>
      <c r="H20" s="107" t="str">
        <f>IF(OR(COUNT(Calculations!BS21:CB21)&lt;3,COUNT(Calculations!CC21:CL21)&lt;3),"N/A",IF(ISERROR(TTEST(Calculations!CC21:CL21,Calculations!BS21:CB21,2,2)),"N/A",TTEST(Calculations!CC21:CL21,Calculations!BS21:CB21,2,2)))</f>
        <v>N/A</v>
      </c>
      <c r="I20" s="105" t="str">
        <f t="shared" si="0"/>
        <v>N/A</v>
      </c>
      <c r="J20" s="108"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0"/>
      <c r="O20" s="110"/>
      <c r="P20" s="110"/>
      <c r="Q20" s="110"/>
      <c r="R20" s="110"/>
      <c r="S20" s="110"/>
    </row>
    <row r="21" spans="1:19" ht="15" customHeight="1">
      <c r="A21" s="103" t="str">
        <f>'Gene Table'!C21</f>
        <v>NM_004473</v>
      </c>
      <c r="B21" s="104" t="s">
        <v>79</v>
      </c>
      <c r="C21" s="105" t="str">
        <f>Calculations!BO22</f>
        <v>N/A</v>
      </c>
      <c r="D21" s="105" t="str">
        <f>Calculations!BP22</f>
        <v>N/A</v>
      </c>
      <c r="E21" s="106" t="str">
        <f t="shared" si="3"/>
        <v>N/A</v>
      </c>
      <c r="F21" s="106" t="str">
        <f t="shared" si="1"/>
        <v>N/A</v>
      </c>
      <c r="G21" s="105" t="str">
        <f t="shared" si="4"/>
        <v>N/A</v>
      </c>
      <c r="H21" s="107" t="str">
        <f>IF(OR(COUNT(Calculations!BS22:CB22)&lt;3,COUNT(Calculations!CC22:CL22)&lt;3),"N/A",IF(ISERROR(TTEST(Calculations!CC22:CL22,Calculations!BS22:CB22,2,2)),"N/A",TTEST(Calculations!CC22:CL22,Calculations!BS22:CB22,2,2)))</f>
        <v>N/A</v>
      </c>
      <c r="I21" s="105" t="str">
        <f t="shared" si="0"/>
        <v>N/A</v>
      </c>
      <c r="J21" s="108"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0"/>
      <c r="O21" s="110"/>
      <c r="P21" s="110"/>
      <c r="Q21" s="110"/>
      <c r="R21" s="110"/>
      <c r="S21" s="110"/>
    </row>
    <row r="22" spans="1:19" ht="15" customHeight="1">
      <c r="A22" s="103" t="str">
        <f>'Gene Table'!C22</f>
        <v>NM_004832</v>
      </c>
      <c r="B22" s="104" t="s">
        <v>83</v>
      </c>
      <c r="C22" s="105" t="str">
        <f>Calculations!BO23</f>
        <v>N/A</v>
      </c>
      <c r="D22" s="105" t="str">
        <f>Calculations!BP23</f>
        <v>N/A</v>
      </c>
      <c r="E22" s="106" t="str">
        <f t="shared" si="3"/>
        <v>N/A</v>
      </c>
      <c r="F22" s="106" t="str">
        <f t="shared" si="1"/>
        <v>N/A</v>
      </c>
      <c r="G22" s="105" t="str">
        <f t="shared" si="4"/>
        <v>N/A</v>
      </c>
      <c r="H22" s="107" t="str">
        <f>IF(OR(COUNT(Calculations!BS23:CB23)&lt;3,COUNT(Calculations!CC23:CL23)&lt;3),"N/A",IF(ISERROR(TTEST(Calculations!CC23:CL23,Calculations!BS23:CB23,2,2)),"N/A",TTEST(Calculations!CC23:CL23,Calculations!BS23:CB23,2,2)))</f>
        <v>N/A</v>
      </c>
      <c r="I22" s="105" t="str">
        <f t="shared" si="0"/>
        <v>N/A</v>
      </c>
      <c r="J22" s="108"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0"/>
      <c r="O22" s="110"/>
      <c r="P22" s="110"/>
      <c r="Q22" s="110"/>
      <c r="R22" s="110"/>
      <c r="S22" s="110"/>
    </row>
    <row r="23" spans="1:10" ht="15" customHeight="1">
      <c r="A23" s="103" t="str">
        <f>'Gene Table'!C23</f>
        <v>NM_005436</v>
      </c>
      <c r="B23" s="104" t="s">
        <v>87</v>
      </c>
      <c r="C23" s="105" t="str">
        <f>Calculations!BO24</f>
        <v>N/A</v>
      </c>
      <c r="D23" s="105" t="str">
        <f>Calculations!BP24</f>
        <v>N/A</v>
      </c>
      <c r="E23" s="106" t="str">
        <f t="shared" si="3"/>
        <v>N/A</v>
      </c>
      <c r="F23" s="106" t="str">
        <f t="shared" si="1"/>
        <v>N/A</v>
      </c>
      <c r="G23" s="105" t="str">
        <f t="shared" si="4"/>
        <v>N/A</v>
      </c>
      <c r="H23" s="107" t="str">
        <f>IF(OR(COUNT(Calculations!BS24:CB24)&lt;3,COUNT(Calculations!CC24:CL24)&lt;3),"N/A",IF(ISERROR(TTEST(Calculations!CC24:CL24,Calculations!BS24:CB24,2,2)),"N/A",TTEST(Calculations!CC24:CL24,Calculations!BS24:CB24,2,2)))</f>
        <v>N/A</v>
      </c>
      <c r="I23" s="105" t="str">
        <f t="shared" si="0"/>
        <v>N/A</v>
      </c>
      <c r="J23" s="108"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3" t="str">
        <f>'Gene Table'!C24</f>
        <v>NM_003401</v>
      </c>
      <c r="B24" s="104" t="s">
        <v>91</v>
      </c>
      <c r="C24" s="105" t="str">
        <f>Calculations!BO25</f>
        <v>N/A</v>
      </c>
      <c r="D24" s="105" t="str">
        <f>Calculations!BP25</f>
        <v>N/A</v>
      </c>
      <c r="E24" s="106" t="str">
        <f t="shared" si="3"/>
        <v>N/A</v>
      </c>
      <c r="F24" s="106" t="str">
        <f t="shared" si="1"/>
        <v>N/A</v>
      </c>
      <c r="G24" s="105" t="str">
        <f t="shared" si="4"/>
        <v>N/A</v>
      </c>
      <c r="H24" s="107" t="str">
        <f>IF(OR(COUNT(Calculations!BS25:CB25)&lt;3,COUNT(Calculations!CC25:CL25)&lt;3),"N/A",IF(ISERROR(TTEST(Calculations!CC25:CL25,Calculations!BS25:CB25,2,2)),"N/A",TTEST(Calculations!CC25:CL25,Calculations!BS25:CB25,2,2)))</f>
        <v>N/A</v>
      </c>
      <c r="I24" s="105" t="str">
        <f t="shared" si="0"/>
        <v>N/A</v>
      </c>
      <c r="J24" s="108"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3" t="str">
        <f>'Gene Table'!C25</f>
        <v>NM_001025366</v>
      </c>
      <c r="B25" s="104" t="s">
        <v>95</v>
      </c>
      <c r="C25" s="105" t="str">
        <f>Calculations!BO26</f>
        <v>N/A</v>
      </c>
      <c r="D25" s="105" t="str">
        <f>Calculations!BP26</f>
        <v>N/A</v>
      </c>
      <c r="E25" s="106" t="str">
        <f t="shared" si="3"/>
        <v>N/A</v>
      </c>
      <c r="F25" s="106" t="str">
        <f t="shared" si="1"/>
        <v>N/A</v>
      </c>
      <c r="G25" s="105" t="str">
        <f t="shared" si="4"/>
        <v>N/A</v>
      </c>
      <c r="H25" s="107" t="str">
        <f>IF(OR(COUNT(Calculations!BS26:CB26)&lt;3,COUNT(Calculations!CC26:CL26)&lt;3),"N/A",IF(ISERROR(TTEST(Calculations!CC26:CL26,Calculations!BS26:CB26,2,2)),"N/A",TTEST(Calculations!CC26:CL26,Calculations!BS26:CB26,2,2)))</f>
        <v>N/A</v>
      </c>
      <c r="I25" s="105" t="str">
        <f t="shared" si="0"/>
        <v>N/A</v>
      </c>
      <c r="J25" s="108"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3" t="str">
        <f>'Gene Table'!C26</f>
        <v>NM_003235</v>
      </c>
      <c r="B26" s="104" t="s">
        <v>99</v>
      </c>
      <c r="C26" s="105" t="str">
        <f>Calculations!BO27</f>
        <v>N/A</v>
      </c>
      <c r="D26" s="105" t="str">
        <f>Calculations!BP27</f>
        <v>N/A</v>
      </c>
      <c r="E26" s="106" t="str">
        <f t="shared" si="3"/>
        <v>N/A</v>
      </c>
      <c r="F26" s="106" t="str">
        <f t="shared" si="1"/>
        <v>N/A</v>
      </c>
      <c r="G26" s="105" t="str">
        <f t="shared" si="4"/>
        <v>N/A</v>
      </c>
      <c r="H26" s="107" t="str">
        <f>IF(OR(COUNT(Calculations!BS27:CB27)&lt;3,COUNT(Calculations!CC27:CL27)&lt;3),"N/A",IF(ISERROR(TTEST(Calculations!CC27:CL27,Calculations!BS27:CB27,2,2)),"N/A",TTEST(Calculations!CC27:CL27,Calculations!BS27:CB27,2,2)))</f>
        <v>N/A</v>
      </c>
      <c r="I26" s="105" t="str">
        <f t="shared" si="0"/>
        <v>N/A</v>
      </c>
      <c r="J26" s="108"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3" t="str">
        <f>'Gene Table'!C27</f>
        <v>NM_002880</v>
      </c>
      <c r="B27" s="104" t="s">
        <v>103</v>
      </c>
      <c r="C27" s="105" t="str">
        <f>Calculations!BO28</f>
        <v>N/A</v>
      </c>
      <c r="D27" s="105" t="str">
        <f>Calculations!BP28</f>
        <v>N/A</v>
      </c>
      <c r="E27" s="106" t="str">
        <f t="shared" si="3"/>
        <v>N/A</v>
      </c>
      <c r="F27" s="106" t="str">
        <f t="shared" si="1"/>
        <v>N/A</v>
      </c>
      <c r="G27" s="105" t="str">
        <f t="shared" si="4"/>
        <v>N/A</v>
      </c>
      <c r="H27" s="107" t="str">
        <f>IF(OR(COUNT(Calculations!BS28:CB28)&lt;3,COUNT(Calculations!CC28:CL28)&lt;3),"N/A",IF(ISERROR(TTEST(Calculations!CC28:CL28,Calculations!BS28:CB28,2,2)),"N/A",TTEST(Calculations!CC28:CL28,Calculations!BS28:CB28,2,2)))</f>
        <v>N/A</v>
      </c>
      <c r="I27" s="105" t="str">
        <f t="shared" si="0"/>
        <v>N/A</v>
      </c>
      <c r="J27" s="108"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3" t="str">
        <f>'Gene Table'!C28</f>
        <v>NM_001007792</v>
      </c>
      <c r="B28" s="104" t="s">
        <v>107</v>
      </c>
      <c r="C28" s="105" t="str">
        <f>Calculations!BO29</f>
        <v>N/A</v>
      </c>
      <c r="D28" s="105" t="str">
        <f>Calculations!BP29</f>
        <v>N/A</v>
      </c>
      <c r="E28" s="106" t="str">
        <f t="shared" si="3"/>
        <v>N/A</v>
      </c>
      <c r="F28" s="106" t="str">
        <f t="shared" si="1"/>
        <v>N/A</v>
      </c>
      <c r="G28" s="105" t="str">
        <f t="shared" si="4"/>
        <v>N/A</v>
      </c>
      <c r="H28" s="107" t="str">
        <f>IF(OR(COUNT(Calculations!BS29:CB29)&lt;3,COUNT(Calculations!CC29:CL29)&lt;3),"N/A",IF(ISERROR(TTEST(Calculations!CC29:CL29,Calculations!BS29:CB29,2,2)),"N/A",TTEST(Calculations!CC29:CL29,Calculations!BS29:CB29,2,2)))</f>
        <v>N/A</v>
      </c>
      <c r="I28" s="105" t="str">
        <f t="shared" si="0"/>
        <v>N/A</v>
      </c>
      <c r="J28" s="108"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3" t="str">
        <f>'Gene Table'!C29</f>
        <v>NM_002467</v>
      </c>
      <c r="B29" s="104" t="s">
        <v>111</v>
      </c>
      <c r="C29" s="105" t="str">
        <f>Calculations!BO30</f>
        <v>N/A</v>
      </c>
      <c r="D29" s="105" t="str">
        <f>Calculations!BP30</f>
        <v>N/A</v>
      </c>
      <c r="E29" s="106" t="str">
        <f t="shared" si="3"/>
        <v>N/A</v>
      </c>
      <c r="F29" s="106" t="str">
        <f t="shared" si="1"/>
        <v>N/A</v>
      </c>
      <c r="G29" s="105" t="str">
        <f t="shared" si="4"/>
        <v>N/A</v>
      </c>
      <c r="H29" s="107" t="str">
        <f>IF(OR(COUNT(Calculations!BS30:CB30)&lt;3,COUNT(Calculations!CC30:CL30)&lt;3),"N/A",IF(ISERROR(TTEST(Calculations!CC30:CL30,Calculations!BS30:CB30,2,2)),"N/A",TTEST(Calculations!CC30:CL30,Calculations!BS30:CB30,2,2)))</f>
        <v>N/A</v>
      </c>
      <c r="I29" s="105" t="str">
        <f t="shared" si="0"/>
        <v>N/A</v>
      </c>
      <c r="J29" s="108"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3" t="str">
        <f>'Gene Table'!C30</f>
        <v>NM_002439</v>
      </c>
      <c r="B30" s="104" t="s">
        <v>115</v>
      </c>
      <c r="C30" s="105" t="str">
        <f>Calculations!BO31</f>
        <v>N/A</v>
      </c>
      <c r="D30" s="105" t="str">
        <f>Calculations!BP31</f>
        <v>N/A</v>
      </c>
      <c r="E30" s="106" t="str">
        <f t="shared" si="3"/>
        <v>N/A</v>
      </c>
      <c r="F30" s="106" t="str">
        <f t="shared" si="1"/>
        <v>N/A</v>
      </c>
      <c r="G30" s="105" t="str">
        <f t="shared" si="4"/>
        <v>N/A</v>
      </c>
      <c r="H30" s="107" t="str">
        <f>IF(OR(COUNT(Calculations!BS31:CB31)&lt;3,COUNT(Calculations!CC31:CL31)&lt;3),"N/A",IF(ISERROR(TTEST(Calculations!CC31:CL31,Calculations!BS31:CB31,2,2)),"N/A",TTEST(Calculations!CC31:CL31,Calculations!BS31:CB31,2,2)))</f>
        <v>N/A</v>
      </c>
      <c r="I30" s="105" t="str">
        <f t="shared" si="0"/>
        <v>N/A</v>
      </c>
      <c r="J30" s="108"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3" t="str">
        <f>'Gene Table'!C31</f>
        <v>NM_002312</v>
      </c>
      <c r="B31" s="104" t="s">
        <v>119</v>
      </c>
      <c r="C31" s="105" t="str">
        <f>Calculations!BO32</f>
        <v>N/A</v>
      </c>
      <c r="D31" s="105" t="str">
        <f>Calculations!BP32</f>
        <v>N/A</v>
      </c>
      <c r="E31" s="106" t="str">
        <f t="shared" si="3"/>
        <v>N/A</v>
      </c>
      <c r="F31" s="106" t="str">
        <f t="shared" si="1"/>
        <v>N/A</v>
      </c>
      <c r="G31" s="105" t="str">
        <f t="shared" si="4"/>
        <v>N/A</v>
      </c>
      <c r="H31" s="107" t="str">
        <f>IF(OR(COUNT(Calculations!BS32:CB32)&lt;3,COUNT(Calculations!CC32:CL32)&lt;3),"N/A",IF(ISERROR(TTEST(Calculations!CC32:CL32,Calculations!BS32:CB32,2,2)),"N/A",TTEST(Calculations!CC32:CL32,Calculations!BS32:CB32,2,2)))</f>
        <v>N/A</v>
      </c>
      <c r="I31" s="105" t="str">
        <f t="shared" si="0"/>
        <v>N/A</v>
      </c>
      <c r="J31" s="108"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3" t="str">
        <f>'Gene Table'!C32</f>
        <v>NM_002075</v>
      </c>
      <c r="B32" s="104" t="s">
        <v>123</v>
      </c>
      <c r="C32" s="105" t="str">
        <f>Calculations!BO33</f>
        <v>N/A</v>
      </c>
      <c r="D32" s="105" t="str">
        <f>Calculations!BP33</f>
        <v>N/A</v>
      </c>
      <c r="E32" s="106" t="str">
        <f t="shared" si="3"/>
        <v>N/A</v>
      </c>
      <c r="F32" s="106" t="str">
        <f t="shared" si="1"/>
        <v>N/A</v>
      </c>
      <c r="G32" s="105" t="str">
        <f t="shared" si="4"/>
        <v>N/A</v>
      </c>
      <c r="H32" s="107" t="str">
        <f>IF(OR(COUNT(Calculations!BS33:CB33)&lt;3,COUNT(Calculations!CC33:CL33)&lt;3),"N/A",IF(ISERROR(TTEST(Calculations!CC33:CL33,Calculations!BS33:CB33,2,2)),"N/A",TTEST(Calculations!CC33:CL33,Calculations!BS33:CB33,2,2)))</f>
        <v>N/A</v>
      </c>
      <c r="I32" s="105" t="str">
        <f t="shared" si="0"/>
        <v>N/A</v>
      </c>
      <c r="J32" s="108"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3" t="str">
        <f>'Gene Table'!C33</f>
        <v>NM_005228</v>
      </c>
      <c r="B33" s="104" t="s">
        <v>127</v>
      </c>
      <c r="C33" s="105" t="str">
        <f>Calculations!BO34</f>
        <v>N/A</v>
      </c>
      <c r="D33" s="105" t="str">
        <f>Calculations!BP34</f>
        <v>N/A</v>
      </c>
      <c r="E33" s="106" t="str">
        <f t="shared" si="3"/>
        <v>N/A</v>
      </c>
      <c r="F33" s="106" t="str">
        <f t="shared" si="1"/>
        <v>N/A</v>
      </c>
      <c r="G33" s="105" t="str">
        <f t="shared" si="4"/>
        <v>N/A</v>
      </c>
      <c r="H33" s="107" t="str">
        <f>IF(OR(COUNT(Calculations!BS34:CB34)&lt;3,COUNT(Calculations!CC34:CL34)&lt;3),"N/A",IF(ISERROR(TTEST(Calculations!CC34:CL34,Calculations!BS34:CB34,2,2)),"N/A",TTEST(Calculations!CC34:CL34,Calculations!BS34:CB34,2,2)))</f>
        <v>N/A</v>
      </c>
      <c r="I33" s="105" t="str">
        <f t="shared" si="0"/>
        <v>N/A</v>
      </c>
      <c r="J33" s="108"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3" t="str">
        <f>'Gene Table'!C34</f>
        <v>NM_000499</v>
      </c>
      <c r="B34" s="104" t="s">
        <v>131</v>
      </c>
      <c r="C34" s="105" t="str">
        <f>Calculations!BO35</f>
        <v>N/A</v>
      </c>
      <c r="D34" s="105" t="str">
        <f>Calculations!BP35</f>
        <v>N/A</v>
      </c>
      <c r="E34" s="106" t="str">
        <f t="shared" si="3"/>
        <v>N/A</v>
      </c>
      <c r="F34" s="106" t="str">
        <f t="shared" si="1"/>
        <v>N/A</v>
      </c>
      <c r="G34" s="105" t="str">
        <f aca="true" t="shared" si="5" ref="G34:G68">IF(ISERROR(E34/F34),"N/A",E34/F34)</f>
        <v>N/A</v>
      </c>
      <c r="H34" s="107" t="str">
        <f>IF(OR(COUNT(Calculations!BS35:CB35)&lt;3,COUNT(Calculations!CC35:CL35)&lt;3),"N/A",IF(ISERROR(TTEST(Calculations!CC35:CL35,Calculations!BS35:CB35,2,2)),"N/A",TTEST(Calculations!CC35:CL35,Calculations!BS35:CB35,2,2)))</f>
        <v>N/A</v>
      </c>
      <c r="I34" s="105" t="str">
        <f t="shared" si="0"/>
        <v>N/A</v>
      </c>
      <c r="J34" s="108"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3" t="str">
        <f>'Gene Table'!C35</f>
        <v>NM_003002</v>
      </c>
      <c r="B35" s="104" t="s">
        <v>135</v>
      </c>
      <c r="C35" s="105" t="str">
        <f>Calculations!BO36</f>
        <v>N/A</v>
      </c>
      <c r="D35" s="105" t="str">
        <f>Calculations!BP36</f>
        <v>N/A</v>
      </c>
      <c r="E35" s="106" t="str">
        <f t="shared" si="3"/>
        <v>N/A</v>
      </c>
      <c r="F35" s="106" t="str">
        <f t="shared" si="1"/>
        <v>N/A</v>
      </c>
      <c r="G35" s="105" t="str">
        <f t="shared" si="5"/>
        <v>N/A</v>
      </c>
      <c r="H35" s="107" t="str">
        <f>IF(OR(COUNT(Calculations!BS36:CB36)&lt;3,COUNT(Calculations!CC36:CL36)&lt;3),"N/A",IF(ISERROR(TTEST(Calculations!CC36:CL36,Calculations!BS36:CB36,2,2)),"N/A",TTEST(Calculations!CC36:CL36,Calculations!BS36:CB36,2,2)))</f>
        <v>N/A</v>
      </c>
      <c r="I35" s="105" t="str">
        <f t="shared" si="0"/>
        <v>N/A</v>
      </c>
      <c r="J35" s="108"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3" t="str">
        <f>'Gene Table'!C36</f>
        <v>NM_005264</v>
      </c>
      <c r="B36" s="104" t="s">
        <v>139</v>
      </c>
      <c r="C36" s="105" t="str">
        <f>Calculations!BO37</f>
        <v>N/A</v>
      </c>
      <c r="D36" s="105" t="str">
        <f>Calculations!BP37</f>
        <v>N/A</v>
      </c>
      <c r="E36" s="106" t="str">
        <f t="shared" si="3"/>
        <v>N/A</v>
      </c>
      <c r="F36" s="106" t="str">
        <f t="shared" si="1"/>
        <v>N/A</v>
      </c>
      <c r="G36" s="105" t="str">
        <f t="shared" si="5"/>
        <v>N/A</v>
      </c>
      <c r="H36" s="107" t="str">
        <f>IF(OR(COUNT(Calculations!BS37:CB37)&lt;3,COUNT(Calculations!CC37:CL37)&lt;3),"N/A",IF(ISERROR(TTEST(Calculations!CC37:CL37,Calculations!BS37:CB37,2,2)),"N/A",TTEST(Calculations!CC37:CL37,Calculations!BS37:CB37,2,2)))</f>
        <v>N/A</v>
      </c>
      <c r="I36" s="105" t="str">
        <f t="shared" si="0"/>
        <v>N/A</v>
      </c>
      <c r="J36" s="108"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3" t="str">
        <f>'Gene Table'!C37</f>
        <v>BC015035</v>
      </c>
      <c r="B37" s="104" t="s">
        <v>143</v>
      </c>
      <c r="C37" s="105" t="str">
        <f>Calculations!BO38</f>
        <v>N/A</v>
      </c>
      <c r="D37" s="105" t="str">
        <f>Calculations!BP38</f>
        <v>N/A</v>
      </c>
      <c r="E37" s="106" t="str">
        <f t="shared" si="3"/>
        <v>N/A</v>
      </c>
      <c r="F37" s="106" t="str">
        <f t="shared" si="1"/>
        <v>N/A</v>
      </c>
      <c r="G37" s="105" t="str">
        <f t="shared" si="5"/>
        <v>N/A</v>
      </c>
      <c r="H37" s="107" t="str">
        <f>IF(OR(COUNT(Calculations!BS38:CB38)&lt;3,COUNT(Calculations!CC38:CL38)&lt;3),"N/A",IF(ISERROR(TTEST(Calculations!CC38:CL38,Calculations!BS38:CB38,2,2)),"N/A",TTEST(Calculations!CC38:CL38,Calculations!BS38:CB38,2,2)))</f>
        <v>N/A</v>
      </c>
      <c r="I37" s="105" t="str">
        <f t="shared" si="0"/>
        <v>N/A</v>
      </c>
      <c r="J37" s="108"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3" t="str">
        <f>'Gene Table'!C38</f>
        <v>NM_175940</v>
      </c>
      <c r="B38" s="104" t="s">
        <v>147</v>
      </c>
      <c r="C38" s="105" t="str">
        <f>Calculations!BO39</f>
        <v>N/A</v>
      </c>
      <c r="D38" s="105" t="str">
        <f>Calculations!BP39</f>
        <v>N/A</v>
      </c>
      <c r="E38" s="106" t="str">
        <f t="shared" si="3"/>
        <v>N/A</v>
      </c>
      <c r="F38" s="106" t="str">
        <f t="shared" si="1"/>
        <v>N/A</v>
      </c>
      <c r="G38" s="105" t="str">
        <f t="shared" si="5"/>
        <v>N/A</v>
      </c>
      <c r="H38" s="107" t="str">
        <f>IF(OR(COUNT(Calculations!BS39:CB39)&lt;3,COUNT(Calculations!CC39:CL39)&lt;3),"N/A",IF(ISERROR(TTEST(Calculations!CC39:CL39,Calculations!BS39:CB39,2,2)),"N/A",TTEST(Calculations!CC39:CL39,Calculations!BS39:CB39,2,2)))</f>
        <v>N/A</v>
      </c>
      <c r="I38" s="105" t="str">
        <f t="shared" si="0"/>
        <v>N/A</v>
      </c>
      <c r="J38" s="108"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3" t="str">
        <f>'Gene Table'!C39</f>
        <v>NM_005121</v>
      </c>
      <c r="B39" s="104" t="s">
        <v>151</v>
      </c>
      <c r="C39" s="105" t="str">
        <f>Calculations!BO40</f>
        <v>N/A</v>
      </c>
      <c r="D39" s="105" t="str">
        <f>Calculations!BP40</f>
        <v>N/A</v>
      </c>
      <c r="E39" s="106" t="str">
        <f t="shared" si="3"/>
        <v>N/A</v>
      </c>
      <c r="F39" s="106" t="str">
        <f t="shared" si="1"/>
        <v>N/A</v>
      </c>
      <c r="G39" s="105" t="str">
        <f t="shared" si="5"/>
        <v>N/A</v>
      </c>
      <c r="H39" s="107" t="str">
        <f>IF(OR(COUNT(Calculations!BS40:CB40)&lt;3,COUNT(Calculations!CC40:CL40)&lt;3),"N/A",IF(ISERROR(TTEST(Calculations!CC40:CL40,Calculations!BS40:CB40,2,2)),"N/A",TTEST(Calculations!CC40:CL40,Calculations!BS40:CB40,2,2)))</f>
        <v>N/A</v>
      </c>
      <c r="I39" s="105" t="str">
        <f t="shared" si="0"/>
        <v>N/A</v>
      </c>
      <c r="J39" s="108"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3" t="str">
        <f>'Gene Table'!C40</f>
        <v>NM_170751</v>
      </c>
      <c r="B40" s="104" t="s">
        <v>155</v>
      </c>
      <c r="C40" s="105" t="str">
        <f>Calculations!BO41</f>
        <v>N/A</v>
      </c>
      <c r="D40" s="105" t="str">
        <f>Calculations!BP41</f>
        <v>N/A</v>
      </c>
      <c r="E40" s="106" t="str">
        <f t="shared" si="3"/>
        <v>N/A</v>
      </c>
      <c r="F40" s="106" t="str">
        <f t="shared" si="1"/>
        <v>N/A</v>
      </c>
      <c r="G40" s="105" t="str">
        <f t="shared" si="5"/>
        <v>N/A</v>
      </c>
      <c r="H40" s="107" t="str">
        <f>IF(OR(COUNT(Calculations!BS41:CB41)&lt;3,COUNT(Calculations!CC41:CL41)&lt;3),"N/A",IF(ISERROR(TTEST(Calculations!CC41:CL41,Calculations!BS41:CB41,2,2)),"N/A",TTEST(Calculations!CC41:CL41,Calculations!BS41:CB41,2,2)))</f>
        <v>N/A</v>
      </c>
      <c r="I40" s="105" t="str">
        <f t="shared" si="0"/>
        <v>N/A</v>
      </c>
      <c r="J40" s="108"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3" t="str">
        <f>'Gene Table'!C41</f>
        <v>NM_004239</v>
      </c>
      <c r="B41" s="104" t="s">
        <v>159</v>
      </c>
      <c r="C41" s="105" t="str">
        <f>Calculations!BO42</f>
        <v>N/A</v>
      </c>
      <c r="D41" s="105" t="str">
        <f>Calculations!BP42</f>
        <v>N/A</v>
      </c>
      <c r="E41" s="106" t="str">
        <f t="shared" si="3"/>
        <v>N/A</v>
      </c>
      <c r="F41" s="106" t="str">
        <f t="shared" si="1"/>
        <v>N/A</v>
      </c>
      <c r="G41" s="105" t="str">
        <f t="shared" si="5"/>
        <v>N/A</v>
      </c>
      <c r="H41" s="107" t="str">
        <f>IF(OR(COUNT(Calculations!BS42:CB42)&lt;3,COUNT(Calculations!CC42:CL42)&lt;3),"N/A",IF(ISERROR(TTEST(Calculations!CC42:CL42,Calculations!BS42:CB42,2,2)),"N/A",TTEST(Calculations!CC42:CL42,Calculations!BS42:CB42,2,2)))</f>
        <v>N/A</v>
      </c>
      <c r="I41" s="105" t="str">
        <f t="shared" si="0"/>
        <v>N/A</v>
      </c>
      <c r="J41" s="108"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3" t="str">
        <f>'Gene Table'!C42</f>
        <v>NM_004238</v>
      </c>
      <c r="B42" s="104" t="s">
        <v>163</v>
      </c>
      <c r="C42" s="105" t="str">
        <f>Calculations!BO43</f>
        <v>N/A</v>
      </c>
      <c r="D42" s="105" t="str">
        <f>Calculations!BP43</f>
        <v>N/A</v>
      </c>
      <c r="E42" s="106" t="str">
        <f t="shared" si="3"/>
        <v>N/A</v>
      </c>
      <c r="F42" s="106" t="str">
        <f t="shared" si="1"/>
        <v>N/A</v>
      </c>
      <c r="G42" s="105" t="str">
        <f t="shared" si="5"/>
        <v>N/A</v>
      </c>
      <c r="H42" s="107" t="str">
        <f>IF(OR(COUNT(Calculations!BS43:CB43)&lt;3,COUNT(Calculations!CC43:CL43)&lt;3),"N/A",IF(ISERROR(TTEST(Calculations!CC43:CL43,Calculations!BS43:CB43,2,2)),"N/A",TTEST(Calculations!CC43:CL43,Calculations!BS43:CB43,2,2)))</f>
        <v>N/A</v>
      </c>
      <c r="I42" s="105" t="str">
        <f t="shared" si="0"/>
        <v>N/A</v>
      </c>
      <c r="J42" s="108"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3" t="str">
        <f>'Gene Table'!C43</f>
        <v>NM_004760</v>
      </c>
      <c r="B43" s="104" t="s">
        <v>167</v>
      </c>
      <c r="C43" s="105" t="str">
        <f>Calculations!BO44</f>
        <v>N/A</v>
      </c>
      <c r="D43" s="105" t="str">
        <f>Calculations!BP44</f>
        <v>N/A</v>
      </c>
      <c r="E43" s="106" t="str">
        <f t="shared" si="3"/>
        <v>N/A</v>
      </c>
      <c r="F43" s="106" t="str">
        <f t="shared" si="1"/>
        <v>N/A</v>
      </c>
      <c r="G43" s="105" t="str">
        <f t="shared" si="5"/>
        <v>N/A</v>
      </c>
      <c r="H43" s="107" t="str">
        <f>IF(OR(COUNT(Calculations!BS44:CB44)&lt;3,COUNT(Calculations!CC44:CL44)&lt;3),"N/A",IF(ISERROR(TTEST(Calculations!CC44:CL44,Calculations!BS44:CB44,2,2)),"N/A",TTEST(Calculations!CC44:CL44,Calculations!BS44:CB44,2,2)))</f>
        <v>N/A</v>
      </c>
      <c r="I43" s="105" t="str">
        <f t="shared" si="0"/>
        <v>N/A</v>
      </c>
      <c r="J43" s="108"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3" t="str">
        <f>'Gene Table'!C44</f>
        <v>NM_004226</v>
      </c>
      <c r="B44" s="104" t="s">
        <v>171</v>
      </c>
      <c r="C44" s="105" t="str">
        <f>Calculations!BO45</f>
        <v>N/A</v>
      </c>
      <c r="D44" s="105" t="str">
        <f>Calculations!BP45</f>
        <v>N/A</v>
      </c>
      <c r="E44" s="106" t="str">
        <f t="shared" si="3"/>
        <v>N/A</v>
      </c>
      <c r="F44" s="106" t="str">
        <f t="shared" si="1"/>
        <v>N/A</v>
      </c>
      <c r="G44" s="105" t="str">
        <f t="shared" si="5"/>
        <v>N/A</v>
      </c>
      <c r="H44" s="107" t="str">
        <f>IF(OR(COUNT(Calculations!BS45:CB45)&lt;3,COUNT(Calculations!CC45:CL45)&lt;3),"N/A",IF(ISERROR(TTEST(Calculations!CC45:CL45,Calculations!BS45:CB45,2,2)),"N/A",TTEST(Calculations!CC45:CL45,Calculations!BS45:CB45,2,2)))</f>
        <v>N/A</v>
      </c>
      <c r="I44" s="105" t="str">
        <f t="shared" si="0"/>
        <v>N/A</v>
      </c>
      <c r="J44" s="108"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3" t="str">
        <f>'Gene Table'!C45</f>
        <v>NM_003977</v>
      </c>
      <c r="B45" s="104" t="s">
        <v>175</v>
      </c>
      <c r="C45" s="105" t="str">
        <f>Calculations!BO46</f>
        <v>N/A</v>
      </c>
      <c r="D45" s="105" t="str">
        <f>Calculations!BP46</f>
        <v>N/A</v>
      </c>
      <c r="E45" s="106" t="str">
        <f t="shared" si="3"/>
        <v>N/A</v>
      </c>
      <c r="F45" s="106" t="str">
        <f t="shared" si="1"/>
        <v>N/A</v>
      </c>
      <c r="G45" s="105" t="str">
        <f t="shared" si="5"/>
        <v>N/A</v>
      </c>
      <c r="H45" s="107" t="str">
        <f>IF(OR(COUNT(Calculations!BS46:CB46)&lt;3,COUNT(Calculations!CC46:CL46)&lt;3),"N/A",IF(ISERROR(TTEST(Calculations!CC46:CL46,Calculations!BS46:CB46,2,2)),"N/A",TTEST(Calculations!CC46:CL46,Calculations!BS46:CB46,2,2)))</f>
        <v>N/A</v>
      </c>
      <c r="I45" s="105" t="str">
        <f t="shared" si="0"/>
        <v>N/A</v>
      </c>
      <c r="J45" s="108"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3" t="str">
        <f>'Gene Table'!C46</f>
        <v>NM_032119</v>
      </c>
      <c r="B46" s="104" t="s">
        <v>179</v>
      </c>
      <c r="C46" s="105" t="str">
        <f>Calculations!BO47</f>
        <v>N/A</v>
      </c>
      <c r="D46" s="105" t="str">
        <f>Calculations!BP47</f>
        <v>N/A</v>
      </c>
      <c r="E46" s="106" t="str">
        <f t="shared" si="3"/>
        <v>N/A</v>
      </c>
      <c r="F46" s="106" t="str">
        <f t="shared" si="1"/>
        <v>N/A</v>
      </c>
      <c r="G46" s="105" t="str">
        <f t="shared" si="5"/>
        <v>N/A</v>
      </c>
      <c r="H46" s="107" t="str">
        <f>IF(OR(COUNT(Calculations!BS47:CB47)&lt;3,COUNT(Calculations!CC47:CL47)&lt;3),"N/A",IF(ISERROR(TTEST(Calculations!CC47:CL47,Calculations!BS47:CB47,2,2)),"N/A",TTEST(Calculations!CC47:CL47,Calculations!BS47:CB47,2,2)))</f>
        <v>N/A</v>
      </c>
      <c r="I46" s="105" t="str">
        <f t="shared" si="0"/>
        <v>N/A</v>
      </c>
      <c r="J46" s="108"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3" t="str">
        <f>'Gene Table'!C47</f>
        <v>NM_005437</v>
      </c>
      <c r="B47" s="104" t="s">
        <v>183</v>
      </c>
      <c r="C47" s="105" t="str">
        <f>Calculations!BO48</f>
        <v>N/A</v>
      </c>
      <c r="D47" s="105" t="str">
        <f>Calculations!BP48</f>
        <v>N/A</v>
      </c>
      <c r="E47" s="106" t="str">
        <f t="shared" si="3"/>
        <v>N/A</v>
      </c>
      <c r="F47" s="106" t="str">
        <f t="shared" si="1"/>
        <v>N/A</v>
      </c>
      <c r="G47" s="105" t="str">
        <f t="shared" si="5"/>
        <v>N/A</v>
      </c>
      <c r="H47" s="107" t="str">
        <f>IF(OR(COUNT(Calculations!BS48:CB48)&lt;3,COUNT(Calculations!CC48:CL48)&lt;3),"N/A",IF(ISERROR(TTEST(Calculations!CC48:CL48,Calculations!BS48:CB48,2,2)),"N/A",TTEST(Calculations!CC48:CL48,Calculations!BS48:CB48,2,2)))</f>
        <v>N/A</v>
      </c>
      <c r="I47" s="105" t="str">
        <f t="shared" si="0"/>
        <v>N/A</v>
      </c>
      <c r="J47" s="108"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3" t="str">
        <f>'Gene Table'!C48</f>
        <v>NM_001008540</v>
      </c>
      <c r="B48" s="104" t="s">
        <v>187</v>
      </c>
      <c r="C48" s="105" t="str">
        <f>Calculations!BO49</f>
        <v>N/A</v>
      </c>
      <c r="D48" s="105" t="str">
        <f>Calculations!BP49</f>
        <v>N/A</v>
      </c>
      <c r="E48" s="106" t="str">
        <f t="shared" si="3"/>
        <v>N/A</v>
      </c>
      <c r="F48" s="106" t="str">
        <f t="shared" si="1"/>
        <v>N/A</v>
      </c>
      <c r="G48" s="105" t="str">
        <f t="shared" si="5"/>
        <v>N/A</v>
      </c>
      <c r="H48" s="107" t="str">
        <f>IF(OR(COUNT(Calculations!BS49:CB49)&lt;3,COUNT(Calculations!CC49:CL49)&lt;3),"N/A",IF(ISERROR(TTEST(Calculations!CC49:CL49,Calculations!BS49:CB49,2,2)),"N/A",TTEST(Calculations!CC49:CL49,Calculations!BS49:CB49,2,2)))</f>
        <v>N/A</v>
      </c>
      <c r="I48" s="105" t="str">
        <f t="shared" si="0"/>
        <v>N/A</v>
      </c>
      <c r="J48" s="108"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3" t="str">
        <f>'Gene Table'!C49</f>
        <v>NM_003466</v>
      </c>
      <c r="B49" s="104" t="s">
        <v>191</v>
      </c>
      <c r="C49" s="105" t="str">
        <f>Calculations!BO50</f>
        <v>N/A</v>
      </c>
      <c r="D49" s="105" t="str">
        <f>Calculations!BP50</f>
        <v>N/A</v>
      </c>
      <c r="E49" s="106" t="str">
        <f t="shared" si="3"/>
        <v>N/A</v>
      </c>
      <c r="F49" s="106" t="str">
        <f t="shared" si="1"/>
        <v>N/A</v>
      </c>
      <c r="G49" s="105" t="str">
        <f t="shared" si="5"/>
        <v>N/A</v>
      </c>
      <c r="H49" s="107" t="str">
        <f>IF(OR(COUNT(Calculations!BS50:CB50)&lt;3,COUNT(Calculations!CC50:CL50)&lt;3),"N/A",IF(ISERROR(TTEST(Calculations!CC50:CL50,Calculations!BS50:CB50,2,2)),"N/A",TTEST(Calculations!CC50:CL50,Calculations!BS50:CB50,2,2)))</f>
        <v>N/A</v>
      </c>
      <c r="I49" s="105" t="str">
        <f t="shared" si="0"/>
        <v>N/A</v>
      </c>
      <c r="J49" s="108"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3" t="str">
        <f>'Gene Table'!C50</f>
        <v>NM_006301</v>
      </c>
      <c r="B50" s="104" t="s">
        <v>195</v>
      </c>
      <c r="C50" s="105" t="str">
        <f>Calculations!BO51</f>
        <v>N/A</v>
      </c>
      <c r="D50" s="105" t="str">
        <f>Calculations!BP51</f>
        <v>N/A</v>
      </c>
      <c r="E50" s="106" t="str">
        <f t="shared" si="3"/>
        <v>N/A</v>
      </c>
      <c r="F50" s="106" t="str">
        <f t="shared" si="1"/>
        <v>N/A</v>
      </c>
      <c r="G50" s="105" t="str">
        <f t="shared" si="5"/>
        <v>N/A</v>
      </c>
      <c r="H50" s="107" t="str">
        <f>IF(OR(COUNT(Calculations!BS51:CB51)&lt;3,COUNT(Calculations!CC51:CL51)&lt;3),"N/A",IF(ISERROR(TTEST(Calculations!CC51:CL51,Calculations!BS51:CB51,2,2)),"N/A",TTEST(Calculations!CC51:CL51,Calculations!BS51:CB51,2,2)))</f>
        <v>N/A</v>
      </c>
      <c r="I50" s="105" t="str">
        <f t="shared" si="0"/>
        <v>N/A</v>
      </c>
      <c r="J50" s="108"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3" t="str">
        <f>'Gene Table'!C51</f>
        <v>NM_021141</v>
      </c>
      <c r="B51" s="104" t="s">
        <v>199</v>
      </c>
      <c r="C51" s="105" t="str">
        <f>Calculations!BO52</f>
        <v>N/A</v>
      </c>
      <c r="D51" s="105" t="str">
        <f>Calculations!BP52</f>
        <v>N/A</v>
      </c>
      <c r="E51" s="106" t="str">
        <f t="shared" si="3"/>
        <v>N/A</v>
      </c>
      <c r="F51" s="106" t="str">
        <f t="shared" si="1"/>
        <v>N/A</v>
      </c>
      <c r="G51" s="105" t="str">
        <f t="shared" si="5"/>
        <v>N/A</v>
      </c>
      <c r="H51" s="107" t="str">
        <f>IF(OR(COUNT(Calculations!BS52:CB52)&lt;3,COUNT(Calculations!CC52:CL52)&lt;3),"N/A",IF(ISERROR(TTEST(Calculations!CC52:CL52,Calculations!BS52:CB52,2,2)),"N/A",TTEST(Calculations!CC52:CL52,Calculations!BS52:CB52,2,2)))</f>
        <v>N/A</v>
      </c>
      <c r="I51" s="105" t="str">
        <f t="shared" si="0"/>
        <v>N/A</v>
      </c>
      <c r="J51" s="108"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3" t="str">
        <f>'Gene Table'!C52</f>
        <v>NM_005431</v>
      </c>
      <c r="B52" s="104" t="s">
        <v>203</v>
      </c>
      <c r="C52" s="105" t="str">
        <f>Calculations!BO53</f>
        <v>N/A</v>
      </c>
      <c r="D52" s="105" t="str">
        <f>Calculations!BP53</f>
        <v>N/A</v>
      </c>
      <c r="E52" s="106" t="str">
        <f t="shared" si="3"/>
        <v>N/A</v>
      </c>
      <c r="F52" s="106" t="str">
        <f t="shared" si="1"/>
        <v>N/A</v>
      </c>
      <c r="G52" s="105" t="str">
        <f t="shared" si="5"/>
        <v>N/A</v>
      </c>
      <c r="H52" s="107" t="str">
        <f>IF(OR(COUNT(Calculations!BS53:CB53)&lt;3,COUNT(Calculations!CC53:CL53)&lt;3),"N/A",IF(ISERROR(TTEST(Calculations!CC53:CL53,Calculations!BS53:CB53,2,2)),"N/A",TTEST(Calculations!CC53:CL53,Calculations!BS53:CB53,2,2)))</f>
        <v>N/A</v>
      </c>
      <c r="I52" s="105" t="str">
        <f t="shared" si="0"/>
        <v>N/A</v>
      </c>
      <c r="J52" s="108"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3" t="str">
        <f>'Gene Table'!C53</f>
        <v>NM_000378</v>
      </c>
      <c r="B53" s="104" t="s">
        <v>207</v>
      </c>
      <c r="C53" s="105" t="str">
        <f>Calculations!BO54</f>
        <v>N/A</v>
      </c>
      <c r="D53" s="105" t="str">
        <f>Calculations!BP54</f>
        <v>N/A</v>
      </c>
      <c r="E53" s="106" t="str">
        <f t="shared" si="3"/>
        <v>N/A</v>
      </c>
      <c r="F53" s="106" t="str">
        <f t="shared" si="1"/>
        <v>N/A</v>
      </c>
      <c r="G53" s="105" t="str">
        <f t="shared" si="5"/>
        <v>N/A</v>
      </c>
      <c r="H53" s="107" t="str">
        <f>IF(OR(COUNT(Calculations!BS54:CB54)&lt;3,COUNT(Calculations!CC54:CL54)&lt;3),"N/A",IF(ISERROR(TTEST(Calculations!CC54:CL54,Calculations!BS54:CB54,2,2)),"N/A",TTEST(Calculations!CC54:CL54,Calculations!BS54:CB54,2,2)))</f>
        <v>N/A</v>
      </c>
      <c r="I53" s="105" t="str">
        <f t="shared" si="0"/>
        <v>N/A</v>
      </c>
      <c r="J53" s="108"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3" t="str">
        <f>'Gene Table'!C54</f>
        <v>NM_000552</v>
      </c>
      <c r="B54" s="104" t="s">
        <v>211</v>
      </c>
      <c r="C54" s="105" t="str">
        <f>Calculations!BO55</f>
        <v>N/A</v>
      </c>
      <c r="D54" s="105" t="str">
        <f>Calculations!BP55</f>
        <v>N/A</v>
      </c>
      <c r="E54" s="106" t="str">
        <f t="shared" si="3"/>
        <v>N/A</v>
      </c>
      <c r="F54" s="106" t="str">
        <f t="shared" si="1"/>
        <v>N/A</v>
      </c>
      <c r="G54" s="105" t="str">
        <f t="shared" si="5"/>
        <v>N/A</v>
      </c>
      <c r="H54" s="107" t="str">
        <f>IF(OR(COUNT(Calculations!BS55:CB55)&lt;3,COUNT(Calculations!CC55:CL55)&lt;3),"N/A",IF(ISERROR(TTEST(Calculations!CC55:CL55,Calculations!BS55:CB55,2,2)),"N/A",TTEST(Calculations!CC55:CL55,Calculations!BS55:CB55,2,2)))</f>
        <v>N/A</v>
      </c>
      <c r="I54" s="105" t="str">
        <f t="shared" si="0"/>
        <v>N/A</v>
      </c>
      <c r="J54" s="108"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3" t="str">
        <f>'Gene Table'!C55</f>
        <v>NM_000638</v>
      </c>
      <c r="B55" s="104" t="s">
        <v>215</v>
      </c>
      <c r="C55" s="105" t="str">
        <f>Calculations!BO56</f>
        <v>N/A</v>
      </c>
      <c r="D55" s="105" t="str">
        <f>Calculations!BP56</f>
        <v>N/A</v>
      </c>
      <c r="E55" s="106" t="str">
        <f t="shared" si="3"/>
        <v>N/A</v>
      </c>
      <c r="F55" s="106" t="str">
        <f t="shared" si="1"/>
        <v>N/A</v>
      </c>
      <c r="G55" s="105" t="str">
        <f t="shared" si="5"/>
        <v>N/A</v>
      </c>
      <c r="H55" s="107" t="str">
        <f>IF(OR(COUNT(Calculations!BS56:CB56)&lt;3,COUNT(Calculations!CC56:CL56)&lt;3),"N/A",IF(ISERROR(TTEST(Calculations!CC56:CL56,Calculations!BS56:CB56,2,2)),"N/A",TTEST(Calculations!CC56:CL56,Calculations!BS56:CB56,2,2)))</f>
        <v>N/A</v>
      </c>
      <c r="I55" s="105" t="str">
        <f t="shared" si="0"/>
        <v>N/A</v>
      </c>
      <c r="J55" s="108"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3" t="str">
        <f>'Gene Table'!C56</f>
        <v>NM_000376</v>
      </c>
      <c r="B56" s="104" t="s">
        <v>219</v>
      </c>
      <c r="C56" s="105" t="str">
        <f>Calculations!BO57</f>
        <v>N/A</v>
      </c>
      <c r="D56" s="105" t="str">
        <f>Calculations!BP57</f>
        <v>N/A</v>
      </c>
      <c r="E56" s="106" t="str">
        <f t="shared" si="3"/>
        <v>N/A</v>
      </c>
      <c r="F56" s="106" t="str">
        <f t="shared" si="1"/>
        <v>N/A</v>
      </c>
      <c r="G56" s="105" t="str">
        <f t="shared" si="5"/>
        <v>N/A</v>
      </c>
      <c r="H56" s="107" t="str">
        <f>IF(OR(COUNT(Calculations!BS57:CB57)&lt;3,COUNT(Calculations!CC57:CL57)&lt;3),"N/A",IF(ISERROR(TTEST(Calculations!CC57:CL57,Calculations!BS57:CB57,2,2)),"N/A",TTEST(Calculations!CC57:CL57,Calculations!BS57:CB57,2,2)))</f>
        <v>N/A</v>
      </c>
      <c r="I56" s="105" t="str">
        <f t="shared" si="0"/>
        <v>N/A</v>
      </c>
      <c r="J56" s="108"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3" t="str">
        <f>'Gene Table'!C57</f>
        <v>NM_021833</v>
      </c>
      <c r="B57" s="104" t="s">
        <v>223</v>
      </c>
      <c r="C57" s="105" t="str">
        <f>Calculations!BO58</f>
        <v>N/A</v>
      </c>
      <c r="D57" s="105" t="str">
        <f>Calculations!BP58</f>
        <v>N/A</v>
      </c>
      <c r="E57" s="106" t="str">
        <f t="shared" si="3"/>
        <v>N/A</v>
      </c>
      <c r="F57" s="106" t="str">
        <f t="shared" si="1"/>
        <v>N/A</v>
      </c>
      <c r="G57" s="105" t="str">
        <f t="shared" si="5"/>
        <v>N/A</v>
      </c>
      <c r="H57" s="107" t="str">
        <f>IF(OR(COUNT(Calculations!BS58:CB58)&lt;3,COUNT(Calculations!CC58:CL58)&lt;3),"N/A",IF(ISERROR(TTEST(Calculations!CC58:CL58,Calculations!BS58:CB58,2,2)),"N/A",TTEST(Calculations!CC58:CL58,Calculations!BS58:CB58,2,2)))</f>
        <v>N/A</v>
      </c>
      <c r="I57" s="105" t="str">
        <f t="shared" si="0"/>
        <v>N/A</v>
      </c>
      <c r="J57" s="108"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3" t="str">
        <f>'Gene Table'!C58</f>
        <v>NM_003331</v>
      </c>
      <c r="B58" s="104" t="s">
        <v>227</v>
      </c>
      <c r="C58" s="105" t="str">
        <f>Calculations!BO59</f>
        <v>N/A</v>
      </c>
      <c r="D58" s="105" t="str">
        <f>Calculations!BP59</f>
        <v>N/A</v>
      </c>
      <c r="E58" s="106" t="str">
        <f t="shared" si="3"/>
        <v>N/A</v>
      </c>
      <c r="F58" s="106" t="str">
        <f t="shared" si="1"/>
        <v>N/A</v>
      </c>
      <c r="G58" s="105" t="str">
        <f t="shared" si="5"/>
        <v>N/A</v>
      </c>
      <c r="H58" s="107" t="str">
        <f>IF(OR(COUNT(Calculations!BS59:CB59)&lt;3,COUNT(Calculations!CC59:CL59)&lt;3),"N/A",IF(ISERROR(TTEST(Calculations!CC59:CL59,Calculations!BS59:CB59,2,2)),"N/A",TTEST(Calculations!CC59:CL59,Calculations!BS59:CB59,2,2)))</f>
        <v>N/A</v>
      </c>
      <c r="I58" s="105" t="str">
        <f t="shared" si="0"/>
        <v>N/A</v>
      </c>
      <c r="J58" s="108"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3" t="str">
        <f>'Gene Table'!C59</f>
        <v>NM_004620</v>
      </c>
      <c r="B59" s="104" t="s">
        <v>231</v>
      </c>
      <c r="C59" s="105" t="str">
        <f>Calculations!BO60</f>
        <v>N/A</v>
      </c>
      <c r="D59" s="105" t="str">
        <f>Calculations!BP60</f>
        <v>N/A</v>
      </c>
      <c r="E59" s="106" t="str">
        <f t="shared" si="3"/>
        <v>N/A</v>
      </c>
      <c r="F59" s="106" t="str">
        <f t="shared" si="1"/>
        <v>N/A</v>
      </c>
      <c r="G59" s="105" t="str">
        <f t="shared" si="5"/>
        <v>N/A</v>
      </c>
      <c r="H59" s="107" t="str">
        <f>IF(OR(COUNT(Calculations!BS60:CB60)&lt;3,COUNT(Calculations!CC60:CL60)&lt;3),"N/A",IF(ISERROR(TTEST(Calculations!CC60:CL60,Calculations!BS60:CB60,2,2)),"N/A",TTEST(Calculations!CC60:CL60,Calculations!BS60:CB60,2,2)))</f>
        <v>N/A</v>
      </c>
      <c r="I59" s="105" t="str">
        <f t="shared" si="0"/>
        <v>N/A</v>
      </c>
      <c r="J59" s="108"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3" t="str">
        <f>'Gene Table'!C60</f>
        <v>NM_000547</v>
      </c>
      <c r="B60" s="104" t="s">
        <v>235</v>
      </c>
      <c r="C60" s="105" t="str">
        <f>Calculations!BO61</f>
        <v>N/A</v>
      </c>
      <c r="D60" s="105" t="str">
        <f>Calculations!BP61</f>
        <v>N/A</v>
      </c>
      <c r="E60" s="106" t="str">
        <f t="shared" si="3"/>
        <v>N/A</v>
      </c>
      <c r="F60" s="106" t="str">
        <f t="shared" si="1"/>
        <v>N/A</v>
      </c>
      <c r="G60" s="105" t="str">
        <f t="shared" si="5"/>
        <v>N/A</v>
      </c>
      <c r="H60" s="107" t="str">
        <f>IF(OR(COUNT(Calculations!BS61:CB61)&lt;3,COUNT(Calculations!CC61:CL61)&lt;3),"N/A",IF(ISERROR(TTEST(Calculations!CC61:CL61,Calculations!BS61:CB61,2,2)),"N/A",TTEST(Calculations!CC61:CL61,Calculations!BS61:CB61,2,2)))</f>
        <v>N/A</v>
      </c>
      <c r="I60" s="105" t="str">
        <f t="shared" si="0"/>
        <v>N/A</v>
      </c>
      <c r="J60" s="108"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3" t="str">
        <f>'Gene Table'!C61</f>
        <v>NM_003205</v>
      </c>
      <c r="B61" s="104" t="s">
        <v>239</v>
      </c>
      <c r="C61" s="105" t="str">
        <f>Calculations!BO62</f>
        <v>N/A</v>
      </c>
      <c r="D61" s="105" t="str">
        <f>Calculations!BP62</f>
        <v>N/A</v>
      </c>
      <c r="E61" s="106" t="str">
        <f t="shared" si="3"/>
        <v>N/A</v>
      </c>
      <c r="F61" s="106" t="str">
        <f t="shared" si="1"/>
        <v>N/A</v>
      </c>
      <c r="G61" s="105" t="str">
        <f t="shared" si="5"/>
        <v>N/A</v>
      </c>
      <c r="H61" s="107" t="str">
        <f>IF(OR(COUNT(Calculations!BS62:CB62)&lt;3,COUNT(Calculations!CC62:CL62)&lt;3),"N/A",IF(ISERROR(TTEST(Calculations!CC62:CL62,Calculations!BS62:CB62,2,2)),"N/A",TTEST(Calculations!CC62:CL62,Calculations!BS62:CB62,2,2)))</f>
        <v>N/A</v>
      </c>
      <c r="I61" s="105" t="str">
        <f t="shared" si="0"/>
        <v>N/A</v>
      </c>
      <c r="J61" s="108"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3" t="str">
        <f>'Gene Table'!C62</f>
        <v>NM_003198</v>
      </c>
      <c r="B62" s="104" t="s">
        <v>243</v>
      </c>
      <c r="C62" s="105" t="str">
        <f>Calculations!BO63</f>
        <v>N/A</v>
      </c>
      <c r="D62" s="105" t="str">
        <f>Calculations!BP63</f>
        <v>N/A</v>
      </c>
      <c r="E62" s="106" t="str">
        <f t="shared" si="3"/>
        <v>N/A</v>
      </c>
      <c r="F62" s="106" t="str">
        <f t="shared" si="1"/>
        <v>N/A</v>
      </c>
      <c r="G62" s="105" t="str">
        <f t="shared" si="5"/>
        <v>N/A</v>
      </c>
      <c r="H62" s="107" t="str">
        <f>IF(OR(COUNT(Calculations!BS63:CB63)&lt;3,COUNT(Calculations!CC63:CL63)&lt;3),"N/A",IF(ISERROR(TTEST(Calculations!CC63:CL63,Calculations!BS63:CB63,2,2)),"N/A",TTEST(Calculations!CC63:CL63,Calculations!BS63:CB63,2,2)))</f>
        <v>N/A</v>
      </c>
      <c r="I62" s="105" t="str">
        <f t="shared" si="0"/>
        <v>N/A</v>
      </c>
      <c r="J62" s="108"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3" t="str">
        <f>'Gene Table'!C63</f>
        <v>NM_003150</v>
      </c>
      <c r="B63" s="104" t="s">
        <v>247</v>
      </c>
      <c r="C63" s="105" t="str">
        <f>Calculations!BO64</f>
        <v>N/A</v>
      </c>
      <c r="D63" s="105" t="str">
        <f>Calculations!BP64</f>
        <v>N/A</v>
      </c>
      <c r="E63" s="106" t="str">
        <f t="shared" si="3"/>
        <v>N/A</v>
      </c>
      <c r="F63" s="106" t="str">
        <f t="shared" si="1"/>
        <v>N/A</v>
      </c>
      <c r="G63" s="105" t="str">
        <f t="shared" si="5"/>
        <v>N/A</v>
      </c>
      <c r="H63" s="107" t="str">
        <f>IF(OR(COUNT(Calculations!BS64:CB64)&lt;3,COUNT(Calculations!CC64:CL64)&lt;3),"N/A",IF(ISERROR(TTEST(Calculations!CC64:CL64,Calculations!BS64:CB64,2,2)),"N/A",TTEST(Calculations!CC64:CL64,Calculations!BS64:CB64,2,2)))</f>
        <v>N/A</v>
      </c>
      <c r="I63" s="105" t="str">
        <f t="shared" si="0"/>
        <v>N/A</v>
      </c>
      <c r="J63" s="108"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3" t="str">
        <f>'Gene Table'!C64</f>
        <v>NM_005419</v>
      </c>
      <c r="B64" s="104" t="s">
        <v>251</v>
      </c>
      <c r="C64" s="105" t="str">
        <f>Calculations!BO65</f>
        <v>N/A</v>
      </c>
      <c r="D64" s="105" t="str">
        <f>Calculations!BP65</f>
        <v>N/A</v>
      </c>
      <c r="E64" s="106" t="str">
        <f t="shared" si="3"/>
        <v>N/A</v>
      </c>
      <c r="F64" s="106" t="str">
        <f t="shared" si="1"/>
        <v>N/A</v>
      </c>
      <c r="G64" s="105" t="str">
        <f t="shared" si="5"/>
        <v>N/A</v>
      </c>
      <c r="H64" s="107" t="str">
        <f>IF(OR(COUNT(Calculations!BS65:CB65)&lt;3,COUNT(Calculations!CC65:CL65)&lt;3),"N/A",IF(ISERROR(TTEST(Calculations!CC65:CL65,Calculations!BS65:CB65,2,2)),"N/A",TTEST(Calculations!CC65:CL65,Calculations!BS65:CB65,2,2)))</f>
        <v>N/A</v>
      </c>
      <c r="I64" s="105" t="str">
        <f t="shared" si="0"/>
        <v>N/A</v>
      </c>
      <c r="J64" s="108"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3" t="str">
        <f>'Gene Table'!C65</f>
        <v>NM_007315</v>
      </c>
      <c r="B65" s="104" t="s">
        <v>255</v>
      </c>
      <c r="C65" s="105" t="str">
        <f>Calculations!BO66</f>
        <v>N/A</v>
      </c>
      <c r="D65" s="105" t="str">
        <f>Calculations!BP66</f>
        <v>N/A</v>
      </c>
      <c r="E65" s="106" t="str">
        <f t="shared" si="3"/>
        <v>N/A</v>
      </c>
      <c r="F65" s="106" t="str">
        <f t="shared" si="1"/>
        <v>N/A</v>
      </c>
      <c r="G65" s="105" t="str">
        <f t="shared" si="5"/>
        <v>N/A</v>
      </c>
      <c r="H65" s="107" t="str">
        <f>IF(OR(COUNT(Calculations!BS66:CB66)&lt;3,COUNT(Calculations!CC66:CL66)&lt;3),"N/A",IF(ISERROR(TTEST(Calculations!CC66:CL66,Calculations!BS66:CB66,2,2)),"N/A",TTEST(Calculations!CC66:CL66,Calculations!BS66:CB66,2,2)))</f>
        <v>N/A</v>
      </c>
      <c r="I65" s="105" t="str">
        <f t="shared" si="0"/>
        <v>N/A</v>
      </c>
      <c r="J65" s="108"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3" t="str">
        <f>'Gene Table'!C66</f>
        <v>NM_005417</v>
      </c>
      <c r="B66" s="104" t="s">
        <v>259</v>
      </c>
      <c r="C66" s="105" t="str">
        <f>Calculations!BO67</f>
        <v>N/A</v>
      </c>
      <c r="D66" s="105" t="str">
        <f>Calculations!BP67</f>
        <v>N/A</v>
      </c>
      <c r="E66" s="106" t="str">
        <f t="shared" si="3"/>
        <v>N/A</v>
      </c>
      <c r="F66" s="106" t="str">
        <f t="shared" si="1"/>
        <v>N/A</v>
      </c>
      <c r="G66" s="105" t="str">
        <f t="shared" si="5"/>
        <v>N/A</v>
      </c>
      <c r="H66" s="107" t="str">
        <f>IF(OR(COUNT(Calculations!BS67:CB67)&lt;3,COUNT(Calculations!CC67:CL67)&lt;3),"N/A",IF(ISERROR(TTEST(Calculations!CC67:CL67,Calculations!BS67:CB67,2,2)),"N/A",TTEST(Calculations!CC67:CL67,Calculations!BS67:CB67,2,2)))</f>
        <v>N/A</v>
      </c>
      <c r="I66" s="105" t="str">
        <f t="shared" si="0"/>
        <v>N/A</v>
      </c>
      <c r="J66" s="108"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3" t="str">
        <f>'Gene Table'!C67</f>
        <v>NM_005631</v>
      </c>
      <c r="B67" s="104" t="s">
        <v>263</v>
      </c>
      <c r="C67" s="105" t="str">
        <f>Calculations!BO68</f>
        <v>N/A</v>
      </c>
      <c r="D67" s="105" t="str">
        <f>Calculations!BP68</f>
        <v>N/A</v>
      </c>
      <c r="E67" s="106" t="str">
        <f t="shared" si="3"/>
        <v>N/A</v>
      </c>
      <c r="F67" s="106" t="str">
        <f t="shared" si="1"/>
        <v>N/A</v>
      </c>
      <c r="G67" s="105" t="str">
        <f t="shared" si="5"/>
        <v>N/A</v>
      </c>
      <c r="H67" s="107" t="str">
        <f>IF(OR(COUNT(Calculations!BS68:CB68)&lt;3,COUNT(Calculations!CC68:CL68)&lt;3),"N/A",IF(ISERROR(TTEST(Calculations!CC68:CL68,Calculations!BS68:CB68,2,2)),"N/A",TTEST(Calculations!CC68:CL68,Calculations!BS68:CB68,2,2)))</f>
        <v>N/A</v>
      </c>
      <c r="I67" s="105" t="str">
        <f aca="true" t="shared" si="6" ref="I67:I86">IF(G67&gt;1,G67,-1/G67)</f>
        <v>N/A</v>
      </c>
      <c r="J67" s="108"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3" t="str">
        <f>'Gene Table'!C68</f>
        <v>NM_005067</v>
      </c>
      <c r="B68" s="104" t="s">
        <v>267</v>
      </c>
      <c r="C68" s="105" t="str">
        <f>Calculations!BO69</f>
        <v>N/A</v>
      </c>
      <c r="D68" s="105" t="str">
        <f>Calculations!BP69</f>
        <v>N/A</v>
      </c>
      <c r="E68" s="106" t="str">
        <f aca="true" t="shared" si="7" ref="E68:E86">IF(ISERROR(2^-C68),"N/A",2^-C68)</f>
        <v>N/A</v>
      </c>
      <c r="F68" s="106" t="str">
        <f aca="true" t="shared" si="8" ref="F68:F86">IF(ISERROR(2^-D68),"N/A",2^-D68)</f>
        <v>N/A</v>
      </c>
      <c r="G68" s="105" t="str">
        <f t="shared" si="5"/>
        <v>N/A</v>
      </c>
      <c r="H68" s="107" t="str">
        <f>IF(OR(COUNT(Calculations!BS69:CB69)&lt;3,COUNT(Calculations!CC69:CL69)&lt;3),"N/A",IF(ISERROR(TTEST(Calculations!CC69:CL69,Calculations!BS69:CB69,2,2)),"N/A",TTEST(Calculations!CC69:CL69,Calculations!BS69:CB69,2,2)))</f>
        <v>N/A</v>
      </c>
      <c r="I68" s="105" t="str">
        <f t="shared" si="6"/>
        <v>N/A</v>
      </c>
      <c r="J68" s="108"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3" t="str">
        <f>'Gene Table'!C69</f>
        <v>NM_005065</v>
      </c>
      <c r="B69" s="104" t="s">
        <v>271</v>
      </c>
      <c r="C69" s="105" t="str">
        <f>Calculations!BO70</f>
        <v>N/A</v>
      </c>
      <c r="D69" s="105" t="str">
        <f>Calculations!BP70</f>
        <v>N/A</v>
      </c>
      <c r="E69" s="106" t="str">
        <f t="shared" si="7"/>
        <v>N/A</v>
      </c>
      <c r="F69" s="106" t="str">
        <f t="shared" si="8"/>
        <v>N/A</v>
      </c>
      <c r="G69" s="105" t="str">
        <f aca="true" t="shared" si="9" ref="G69:G86">IF(ISERROR(E69/F69),"N/A",E69/F69)</f>
        <v>N/A</v>
      </c>
      <c r="H69" s="107" t="str">
        <f>IF(OR(COUNT(Calculations!BS70:CB70)&lt;3,COUNT(Calculations!CC70:CL70)&lt;3),"N/A",IF(ISERROR(TTEST(Calculations!CC70:CL70,Calculations!BS70:CB70,2,2)),"N/A",TTEST(Calculations!CC70:CL70,Calculations!BS70:CB70,2,2)))</f>
        <v>N/A</v>
      </c>
      <c r="I69" s="105" t="str">
        <f t="shared" si="6"/>
        <v>N/A</v>
      </c>
      <c r="J69" s="108"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3" t="str">
        <f>'Gene Table'!C70</f>
        <v>NM_001035511</v>
      </c>
      <c r="B70" s="104" t="s">
        <v>275</v>
      </c>
      <c r="C70" s="105" t="str">
        <f>Calculations!BO71</f>
        <v>N/A</v>
      </c>
      <c r="D70" s="105" t="str">
        <f>Calculations!BP71</f>
        <v>N/A</v>
      </c>
      <c r="E70" s="106" t="str">
        <f t="shared" si="7"/>
        <v>N/A</v>
      </c>
      <c r="F70" s="106" t="str">
        <f t="shared" si="8"/>
        <v>N/A</v>
      </c>
      <c r="G70" s="105" t="str">
        <f t="shared" si="9"/>
        <v>N/A</v>
      </c>
      <c r="H70" s="107" t="str">
        <f>IF(OR(COUNT(Calculations!BS71:CB71)&lt;3,COUNT(Calculations!CC71:CL71)&lt;3),"N/A",IF(ISERROR(TTEST(Calculations!CC71:CL71,Calculations!BS71:CB71,2,2)),"N/A",TTEST(Calculations!CC71:CL71,Calculations!BS71:CB71,2,2)))</f>
        <v>N/A</v>
      </c>
      <c r="I70" s="105" t="str">
        <f t="shared" si="6"/>
        <v>N/A</v>
      </c>
      <c r="J70" s="108"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3" t="str">
        <f>'Gene Table'!C71</f>
        <v>NM_003000</v>
      </c>
      <c r="B71" s="104" t="s">
        <v>279</v>
      </c>
      <c r="C71" s="105" t="str">
        <f>Calculations!BO72</f>
        <v>N/A</v>
      </c>
      <c r="D71" s="105" t="str">
        <f>Calculations!BP72</f>
        <v>N/A</v>
      </c>
      <c r="E71" s="106" t="str">
        <f t="shared" si="7"/>
        <v>N/A</v>
      </c>
      <c r="F71" s="106" t="str">
        <f t="shared" si="8"/>
        <v>N/A</v>
      </c>
      <c r="G71" s="105" t="str">
        <f t="shared" si="9"/>
        <v>N/A</v>
      </c>
      <c r="H71" s="107" t="str">
        <f>IF(OR(COUNT(Calculations!BS72:CB72)&lt;3,COUNT(Calculations!CC72:CL72)&lt;3),"N/A",IF(ISERROR(TTEST(Calculations!CC72:CL72,Calculations!BS72:CB72,2,2)),"N/A",TTEST(Calculations!CC72:CL72,Calculations!BS72:CB72,2,2)))</f>
        <v>N/A</v>
      </c>
      <c r="I71" s="105" t="str">
        <f t="shared" si="6"/>
        <v>N/A</v>
      </c>
      <c r="J71" s="108"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3" t="str">
        <f>'Gene Table'!C72</f>
        <v>NM_002985</v>
      </c>
      <c r="B72" s="104" t="s">
        <v>283</v>
      </c>
      <c r="C72" s="105" t="str">
        <f>Calculations!BO73</f>
        <v>N/A</v>
      </c>
      <c r="D72" s="105" t="str">
        <f>Calculations!BP73</f>
        <v>N/A</v>
      </c>
      <c r="E72" s="106" t="str">
        <f t="shared" si="7"/>
        <v>N/A</v>
      </c>
      <c r="F72" s="106" t="str">
        <f t="shared" si="8"/>
        <v>N/A</v>
      </c>
      <c r="G72" s="105" t="str">
        <f t="shared" si="9"/>
        <v>N/A</v>
      </c>
      <c r="H72" s="107" t="str">
        <f>IF(OR(COUNT(Calculations!BS73:CB73)&lt;3,COUNT(Calculations!CC73:CL73)&lt;3),"N/A",IF(ISERROR(TTEST(Calculations!CC73:CL73,Calculations!BS73:CB73,2,2)),"N/A",TTEST(Calculations!CC73:CL73,Calculations!BS73:CB73,2,2)))</f>
        <v>N/A</v>
      </c>
      <c r="I72" s="105" t="str">
        <f t="shared" si="6"/>
        <v>N/A</v>
      </c>
      <c r="J72" s="108"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3" t="str">
        <f>'Gene Table'!C73</f>
        <v>NM_002966</v>
      </c>
      <c r="B73" s="104" t="s">
        <v>287</v>
      </c>
      <c r="C73" s="105" t="str">
        <f>Calculations!BO74</f>
        <v>N/A</v>
      </c>
      <c r="D73" s="105" t="str">
        <f>Calculations!BP74</f>
        <v>N/A</v>
      </c>
      <c r="E73" s="106" t="str">
        <f t="shared" si="7"/>
        <v>N/A</v>
      </c>
      <c r="F73" s="106" t="str">
        <f t="shared" si="8"/>
        <v>N/A</v>
      </c>
      <c r="G73" s="105" t="str">
        <f t="shared" si="9"/>
        <v>N/A</v>
      </c>
      <c r="H73" s="107" t="str">
        <f>IF(OR(COUNT(Calculations!BS74:CB74)&lt;3,COUNT(Calculations!CC74:CL74)&lt;3),"N/A",IF(ISERROR(TTEST(Calculations!CC74:CL74,Calculations!BS74:CB74,2,2)),"N/A",TTEST(Calculations!CC74:CL74,Calculations!BS74:CB74,2,2)))</f>
        <v>N/A</v>
      </c>
      <c r="I73" s="105" t="str">
        <f t="shared" si="6"/>
        <v>N/A</v>
      </c>
      <c r="J73" s="108"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3" t="str">
        <f>'Gene Table'!C74</f>
        <v>NM_000657</v>
      </c>
      <c r="B74" s="104" t="s">
        <v>291</v>
      </c>
      <c r="C74" s="105" t="str">
        <f>Calculations!BO75</f>
        <v>N/A</v>
      </c>
      <c r="D74" s="105" t="str">
        <f>Calculations!BP75</f>
        <v>N/A</v>
      </c>
      <c r="E74" s="106" t="str">
        <f t="shared" si="7"/>
        <v>N/A</v>
      </c>
      <c r="F74" s="106" t="str">
        <f t="shared" si="8"/>
        <v>N/A</v>
      </c>
      <c r="G74" s="105" t="str">
        <f t="shared" si="9"/>
        <v>N/A</v>
      </c>
      <c r="H74" s="107" t="str">
        <f>IF(OR(COUNT(Calculations!BS75:CB75)&lt;3,COUNT(Calculations!CC75:CL75)&lt;3),"N/A",IF(ISERROR(TTEST(Calculations!CC75:CL75,Calculations!BS75:CB75,2,2)),"N/A",TTEST(Calculations!CC75:CL75,Calculations!BS75:CB75,2,2)))</f>
        <v>N/A</v>
      </c>
      <c r="I74" s="105" t="str">
        <f t="shared" si="6"/>
        <v>N/A</v>
      </c>
      <c r="J74" s="108"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3" t="str">
        <f>'Gene Table'!C75</f>
        <v>NM_002890</v>
      </c>
      <c r="B75" s="104" t="s">
        <v>295</v>
      </c>
      <c r="C75" s="105" t="str">
        <f>Calculations!BO76</f>
        <v>N/A</v>
      </c>
      <c r="D75" s="105" t="str">
        <f>Calculations!BP76</f>
        <v>N/A</v>
      </c>
      <c r="E75" s="106" t="str">
        <f t="shared" si="7"/>
        <v>N/A</v>
      </c>
      <c r="F75" s="106" t="str">
        <f t="shared" si="8"/>
        <v>N/A</v>
      </c>
      <c r="G75" s="105" t="str">
        <f t="shared" si="9"/>
        <v>N/A</v>
      </c>
      <c r="H75" s="107" t="str">
        <f>IF(OR(COUNT(Calculations!BS76:CB76)&lt;3,COUNT(Calculations!CC76:CL76)&lt;3),"N/A",IF(ISERROR(TTEST(Calculations!CC76:CL76,Calculations!BS76:CB76,2,2)),"N/A",TTEST(Calculations!CC76:CL76,Calculations!BS76:CB76,2,2)))</f>
        <v>N/A</v>
      </c>
      <c r="I75" s="105" t="str">
        <f t="shared" si="6"/>
        <v>N/A</v>
      </c>
      <c r="J75" s="108"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3" t="str">
        <f>'Gene Table'!C76</f>
        <v>NM_001010935</v>
      </c>
      <c r="B76" s="104" t="s">
        <v>299</v>
      </c>
      <c r="C76" s="105" t="str">
        <f>Calculations!BO77</f>
        <v>N/A</v>
      </c>
      <c r="D76" s="105" t="str">
        <f>Calculations!BP77</f>
        <v>N/A</v>
      </c>
      <c r="E76" s="106" t="str">
        <f t="shared" si="7"/>
        <v>N/A</v>
      </c>
      <c r="F76" s="106" t="str">
        <f t="shared" si="8"/>
        <v>N/A</v>
      </c>
      <c r="G76" s="105" t="str">
        <f t="shared" si="9"/>
        <v>N/A</v>
      </c>
      <c r="H76" s="107" t="str">
        <f>IF(OR(COUNT(Calculations!BS77:CB77)&lt;3,COUNT(Calculations!CC77:CL77)&lt;3),"N/A",IF(ISERROR(TTEST(Calculations!CC77:CL77,Calculations!BS77:CB77,2,2)),"N/A",TTEST(Calculations!CC77:CL77,Calculations!BS77:CB77,2,2)))</f>
        <v>N/A</v>
      </c>
      <c r="I76" s="105" t="str">
        <f t="shared" si="6"/>
        <v>N/A</v>
      </c>
      <c r="J76" s="108"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3" t="str">
        <f>'Gene Table'!C77</f>
        <v>NM_134424</v>
      </c>
      <c r="B77" s="104" t="s">
        <v>303</v>
      </c>
      <c r="C77" s="105" t="str">
        <f>Calculations!BO78</f>
        <v>N/A</v>
      </c>
      <c r="D77" s="105" t="str">
        <f>Calculations!BP78</f>
        <v>N/A</v>
      </c>
      <c r="E77" s="106" t="str">
        <f t="shared" si="7"/>
        <v>N/A</v>
      </c>
      <c r="F77" s="106" t="str">
        <f t="shared" si="8"/>
        <v>N/A</v>
      </c>
      <c r="G77" s="105" t="str">
        <f t="shared" si="9"/>
        <v>N/A</v>
      </c>
      <c r="H77" s="107" t="str">
        <f>IF(OR(COUNT(Calculations!BS78:CB78)&lt;3,COUNT(Calculations!CC78:CL78)&lt;3),"N/A",IF(ISERROR(TTEST(Calculations!CC78:CL78,Calculations!BS78:CB78,2,2)),"N/A",TTEST(Calculations!CC78:CL78,Calculations!BS78:CB78,2,2)))</f>
        <v>N/A</v>
      </c>
      <c r="I77" s="105" t="str">
        <f t="shared" si="6"/>
        <v>N/A</v>
      </c>
      <c r="J77" s="108"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3" t="str">
        <f>'Gene Table'!C78</f>
        <v>NM_002820</v>
      </c>
      <c r="B78" s="104" t="s">
        <v>307</v>
      </c>
      <c r="C78" s="105" t="str">
        <f>Calculations!BO79</f>
        <v>N/A</v>
      </c>
      <c r="D78" s="105" t="str">
        <f>Calculations!BP79</f>
        <v>N/A</v>
      </c>
      <c r="E78" s="106" t="str">
        <f t="shared" si="7"/>
        <v>N/A</v>
      </c>
      <c r="F78" s="106" t="str">
        <f t="shared" si="8"/>
        <v>N/A</v>
      </c>
      <c r="G78" s="105" t="str">
        <f t="shared" si="9"/>
        <v>N/A</v>
      </c>
      <c r="H78" s="107" t="str">
        <f>IF(OR(COUNT(Calculations!BS79:CB79)&lt;3,COUNT(Calculations!CC79:CL79)&lt;3),"N/A",IF(ISERROR(TTEST(Calculations!CC79:CL79,Calculations!BS79:CB79,2,2)),"N/A",TTEST(Calculations!CC79:CL79,Calculations!BS79:CB79,2,2)))</f>
        <v>N/A</v>
      </c>
      <c r="I78" s="105" t="str">
        <f t="shared" si="6"/>
        <v>N/A</v>
      </c>
      <c r="J78" s="108"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3" t="str">
        <f>'Gene Table'!C79</f>
        <v>NM_004322</v>
      </c>
      <c r="B79" s="104" t="s">
        <v>311</v>
      </c>
      <c r="C79" s="105" t="str">
        <f>Calculations!BO80</f>
        <v>N/A</v>
      </c>
      <c r="D79" s="105" t="str">
        <f>Calculations!BP80</f>
        <v>N/A</v>
      </c>
      <c r="E79" s="106" t="str">
        <f t="shared" si="7"/>
        <v>N/A</v>
      </c>
      <c r="F79" s="106" t="str">
        <f t="shared" si="8"/>
        <v>N/A</v>
      </c>
      <c r="G79" s="105" t="str">
        <f t="shared" si="9"/>
        <v>N/A</v>
      </c>
      <c r="H79" s="107" t="str">
        <f>IF(OR(COUNT(Calculations!BS80:CB80)&lt;3,COUNT(Calculations!CC80:CL80)&lt;3),"N/A",IF(ISERROR(TTEST(Calculations!CC80:CL80,Calculations!BS80:CB80,2,2)),"N/A",TTEST(Calculations!CC80:CL80,Calculations!BS80:CB80,2,2)))</f>
        <v>N/A</v>
      </c>
      <c r="I79" s="105" t="str">
        <f t="shared" si="6"/>
        <v>N/A</v>
      </c>
      <c r="J79" s="108"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3" t="str">
        <f>'Gene Table'!C80</f>
        <v>NM_000314</v>
      </c>
      <c r="B80" s="104" t="s">
        <v>315</v>
      </c>
      <c r="C80" s="105" t="str">
        <f>Calculations!BO81</f>
        <v>N/A</v>
      </c>
      <c r="D80" s="105" t="str">
        <f>Calculations!BP81</f>
        <v>N/A</v>
      </c>
      <c r="E80" s="106" t="str">
        <f t="shared" si="7"/>
        <v>N/A</v>
      </c>
      <c r="F80" s="106" t="str">
        <f t="shared" si="8"/>
        <v>N/A</v>
      </c>
      <c r="G80" s="105" t="str">
        <f t="shared" si="9"/>
        <v>N/A</v>
      </c>
      <c r="H80" s="107" t="str">
        <f>IF(OR(COUNT(Calculations!BS81:CB81)&lt;3,COUNT(Calculations!CC81:CL81)&lt;3),"N/A",IF(ISERROR(TTEST(Calculations!CC81:CL81,Calculations!BS81:CB81,2,2)),"N/A",TTEST(Calculations!CC81:CL81,Calculations!BS81:CB81,2,2)))</f>
        <v>N/A</v>
      </c>
      <c r="I80" s="105" t="str">
        <f t="shared" si="6"/>
        <v>N/A</v>
      </c>
      <c r="J80" s="108"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3" t="str">
        <f>'Gene Table'!C81</f>
        <v>NM_000264</v>
      </c>
      <c r="B81" s="104" t="s">
        <v>319</v>
      </c>
      <c r="C81" s="105" t="str">
        <f>Calculations!BO82</f>
        <v>N/A</v>
      </c>
      <c r="D81" s="105" t="str">
        <f>Calculations!BP82</f>
        <v>N/A</v>
      </c>
      <c r="E81" s="106" t="str">
        <f t="shared" si="7"/>
        <v>N/A</v>
      </c>
      <c r="F81" s="106" t="str">
        <f t="shared" si="8"/>
        <v>N/A</v>
      </c>
      <c r="G81" s="105" t="str">
        <f t="shared" si="9"/>
        <v>N/A</v>
      </c>
      <c r="H81" s="107" t="str">
        <f>IF(OR(COUNT(Calculations!BS82:CB82)&lt;3,COUNT(Calculations!CC82:CL82)&lt;3),"N/A",IF(ISERROR(TTEST(Calculations!CC82:CL82,Calculations!BS82:CB82,2,2)),"N/A",TTEST(Calculations!CC82:CL82,Calculations!BS82:CB82,2,2)))</f>
        <v>N/A</v>
      </c>
      <c r="I81" s="105" t="str">
        <f t="shared" si="6"/>
        <v>N/A</v>
      </c>
      <c r="J81" s="108"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3" t="str">
        <f>'Gene Table'!C82</f>
        <v>NM_002745</v>
      </c>
      <c r="B82" s="104" t="s">
        <v>323</v>
      </c>
      <c r="C82" s="105" t="str">
        <f>Calculations!BO83</f>
        <v>N/A</v>
      </c>
      <c r="D82" s="105" t="str">
        <f>Calculations!BP83</f>
        <v>N/A</v>
      </c>
      <c r="E82" s="106" t="str">
        <f t="shared" si="7"/>
        <v>N/A</v>
      </c>
      <c r="F82" s="106" t="str">
        <f t="shared" si="8"/>
        <v>N/A</v>
      </c>
      <c r="G82" s="105" t="str">
        <f t="shared" si="9"/>
        <v>N/A</v>
      </c>
      <c r="H82" s="107" t="str">
        <f>IF(OR(COUNT(Calculations!BS83:CB83)&lt;3,COUNT(Calculations!CC83:CL83)&lt;3),"N/A",IF(ISERROR(TTEST(Calculations!CC83:CL83,Calculations!BS83:CB83,2,2)),"N/A",TTEST(Calculations!CC83:CL83,Calculations!BS83:CB83,2,2)))</f>
        <v>N/A</v>
      </c>
      <c r="I82" s="105" t="str">
        <f t="shared" si="6"/>
        <v>N/A</v>
      </c>
      <c r="J82" s="108"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3" t="str">
        <f>'Gene Table'!C83</f>
        <v>NM_018371</v>
      </c>
      <c r="B83" s="111" t="s">
        <v>327</v>
      </c>
      <c r="C83" s="105" t="str">
        <f>Calculations!BO84</f>
        <v>N/A</v>
      </c>
      <c r="D83" s="105" t="str">
        <f>Calculations!BP84</f>
        <v>N/A</v>
      </c>
      <c r="E83" s="106" t="str">
        <f t="shared" si="7"/>
        <v>N/A</v>
      </c>
      <c r="F83" s="106" t="str">
        <f t="shared" si="8"/>
        <v>N/A</v>
      </c>
      <c r="G83" s="105" t="str">
        <f t="shared" si="9"/>
        <v>N/A</v>
      </c>
      <c r="H83" s="107" t="str">
        <f>IF(OR(COUNT(Calculations!BS84:CB84)&lt;3,COUNT(Calculations!CC84:CL84)&lt;3),"N/A",IF(ISERROR(TTEST(Calculations!CC84:CL84,Calculations!BS84:CB84,2,2)),"N/A",TTEST(Calculations!CC84:CL84,Calculations!BS84:CB84,2,2)))</f>
        <v>N/A</v>
      </c>
      <c r="I83" s="105" t="str">
        <f t="shared" si="6"/>
        <v>N/A</v>
      </c>
      <c r="J83" s="108"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3" t="str">
        <f>'Gene Table'!C84</f>
        <v>NM_002734</v>
      </c>
      <c r="B84" s="104" t="s">
        <v>331</v>
      </c>
      <c r="C84" s="105" t="str">
        <f>Calculations!BO85</f>
        <v>N/A</v>
      </c>
      <c r="D84" s="105" t="str">
        <f>Calculations!BP85</f>
        <v>N/A</v>
      </c>
      <c r="E84" s="106" t="str">
        <f t="shared" si="7"/>
        <v>N/A</v>
      </c>
      <c r="F84" s="106" t="str">
        <f t="shared" si="8"/>
        <v>N/A</v>
      </c>
      <c r="G84" s="105" t="str">
        <f t="shared" si="9"/>
        <v>N/A</v>
      </c>
      <c r="H84" s="107" t="str">
        <f>IF(OR(COUNT(Calculations!BS85:CB85)&lt;3,COUNT(Calculations!CC85:CL85)&lt;3),"N/A",IF(ISERROR(TTEST(Calculations!CC85:CL85,Calculations!BS85:CB85,2,2)),"N/A",TTEST(Calculations!CC85:CL85,Calculations!BS85:CB85,2,2)))</f>
        <v>N/A</v>
      </c>
      <c r="I84" s="105" t="str">
        <f t="shared" si="6"/>
        <v>N/A</v>
      </c>
      <c r="J84" s="108"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0"/>
    </row>
    <row r="85" spans="1:18" ht="15" customHeight="1">
      <c r="A85" s="103" t="str">
        <f>'Gene Table'!C85</f>
        <v>NM_005037</v>
      </c>
      <c r="B85" s="104" t="s">
        <v>335</v>
      </c>
      <c r="C85" s="105" t="str">
        <f>Calculations!BO86</f>
        <v>N/A</v>
      </c>
      <c r="D85" s="105" t="str">
        <f>Calculations!BP86</f>
        <v>N/A</v>
      </c>
      <c r="E85" s="106" t="str">
        <f t="shared" si="7"/>
        <v>N/A</v>
      </c>
      <c r="F85" s="106" t="str">
        <f t="shared" si="8"/>
        <v>N/A</v>
      </c>
      <c r="G85" s="105" t="str">
        <f t="shared" si="9"/>
        <v>N/A</v>
      </c>
      <c r="H85" s="107" t="str">
        <f>IF(OR(COUNT(Calculations!BS86:CB86)&lt;3,COUNT(Calculations!CC86:CL86)&lt;3),"N/A",IF(ISERROR(TTEST(Calculations!CC86:CL86,Calculations!BS86:CB86,2,2)),"N/A",TTEST(Calculations!CC86:CL86,Calculations!BS86:CB86,2,2)))</f>
        <v>N/A</v>
      </c>
      <c r="I85" s="105" t="str">
        <f t="shared" si="6"/>
        <v>N/A</v>
      </c>
      <c r="J85" s="108"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6"/>
      <c r="L85" s="117"/>
      <c r="M85" s="117"/>
      <c r="N85" s="118"/>
      <c r="O85" s="118"/>
      <c r="P85" s="117"/>
      <c r="Q85" s="119"/>
      <c r="R85" s="117"/>
    </row>
    <row r="86" spans="1:11" ht="15" customHeight="1">
      <c r="A86" s="103" t="str">
        <f>'Gene Table'!C86</f>
        <v>NM_000535</v>
      </c>
      <c r="B86" s="104" t="s">
        <v>339</v>
      </c>
      <c r="C86" s="112" t="str">
        <f>Calculations!BO87</f>
        <v>N/A</v>
      </c>
      <c r="D86" s="112" t="str">
        <f>Calculations!BP87</f>
        <v>N/A</v>
      </c>
      <c r="E86" s="106" t="str">
        <f t="shared" si="7"/>
        <v>N/A</v>
      </c>
      <c r="F86" s="106" t="str">
        <f t="shared" si="8"/>
        <v>N/A</v>
      </c>
      <c r="G86" s="105" t="str">
        <f t="shared" si="9"/>
        <v>N/A</v>
      </c>
      <c r="H86" s="107" t="str">
        <f>IF(OR(COUNT(Calculations!BS87:CB87)&lt;3,COUNT(Calculations!CC87:CL87)&lt;3),"N/A",IF(ISERROR(TTEST(Calculations!CC87:CL87,Calculations!BS87:CB87,2,2)),"N/A",TTEST(Calculations!CC87:CL87,Calculations!BS87:CB87,2,2)))</f>
        <v>N/A</v>
      </c>
      <c r="I86" s="112" t="str">
        <f t="shared" si="6"/>
        <v>N/A</v>
      </c>
      <c r="J86" s="108"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3" t="str">
        <f>'Gene Table'!C87</f>
        <v>HGDC</v>
      </c>
      <c r="B87" s="104" t="s">
        <v>343</v>
      </c>
      <c r="C87" s="112" t="str">
        <f>Calculations!BO88</f>
        <v>N/A</v>
      </c>
      <c r="D87" s="112" t="str">
        <f>Calculations!BP88</f>
        <v>N/A</v>
      </c>
      <c r="E87" s="106" t="str">
        <f aca="true" t="shared" si="10" ref="E87:E98">IF(ISERROR(2^-C87),"N/A",2^-C87)</f>
        <v>N/A</v>
      </c>
      <c r="F87" s="106" t="str">
        <f aca="true" t="shared" si="11" ref="F87:F98">IF(ISERROR(2^-D87),"N/A",2^-D87)</f>
        <v>N/A</v>
      </c>
      <c r="G87" s="105" t="str">
        <f aca="true" t="shared" si="12" ref="G87:G98">IF(ISERROR(E87/F87),"N/A",E87/F87)</f>
        <v>N/A</v>
      </c>
      <c r="H87" s="107" t="str">
        <f>IF(OR(COUNT(Calculations!BS88:CB88)&lt;3,COUNT(Calculations!CC88:CL88)&lt;3),"N/A",IF(ISERROR(TTEST(Calculations!CC88:CL88,Calculations!BS88:CB88,2,2)),"N/A",TTEST(Calculations!CC88:CL88,Calculations!BS88:CB88,2,2)))</f>
        <v>N/A</v>
      </c>
      <c r="I87" s="112" t="str">
        <f aca="true" t="shared" si="13" ref="I87:I98">IF(G87&gt;1,G87,-1/G87)</f>
        <v>N/A</v>
      </c>
      <c r="J87" s="108"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3" t="str">
        <f>'Gene Table'!C88</f>
        <v>HGDC</v>
      </c>
      <c r="B88" s="104" t="s">
        <v>345</v>
      </c>
      <c r="C88" s="112" t="str">
        <f>Calculations!BO89</f>
        <v>N/A</v>
      </c>
      <c r="D88" s="112" t="str">
        <f>Calculations!BP89</f>
        <v>N/A</v>
      </c>
      <c r="E88" s="106" t="str">
        <f t="shared" si="10"/>
        <v>N/A</v>
      </c>
      <c r="F88" s="106" t="str">
        <f t="shared" si="11"/>
        <v>N/A</v>
      </c>
      <c r="G88" s="105" t="str">
        <f t="shared" si="12"/>
        <v>N/A</v>
      </c>
      <c r="H88" s="107" t="str">
        <f>IF(OR(COUNT(Calculations!BS89:CB89)&lt;3,COUNT(Calculations!CC89:CL89)&lt;3),"N/A",IF(ISERROR(TTEST(Calculations!CC89:CL89,Calculations!BS89:CB89,2,2)),"N/A",TTEST(Calculations!CC89:CL89,Calculations!BS89:CB89,2,2)))</f>
        <v>N/A</v>
      </c>
      <c r="I88" s="112" t="str">
        <f t="shared" si="13"/>
        <v>N/A</v>
      </c>
      <c r="J88" s="108"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3" t="str">
        <f>'Gene Table'!C89</f>
        <v>NM_002046</v>
      </c>
      <c r="B89" s="104" t="s">
        <v>346</v>
      </c>
      <c r="C89" s="112" t="str">
        <f>Calculations!BO90</f>
        <v>N/A</v>
      </c>
      <c r="D89" s="112" t="str">
        <f>Calculations!BP90</f>
        <v>N/A</v>
      </c>
      <c r="E89" s="106" t="str">
        <f t="shared" si="10"/>
        <v>N/A</v>
      </c>
      <c r="F89" s="106" t="str">
        <f t="shared" si="11"/>
        <v>N/A</v>
      </c>
      <c r="G89" s="105" t="str">
        <f t="shared" si="12"/>
        <v>N/A</v>
      </c>
      <c r="H89" s="107" t="str">
        <f>IF(OR(COUNT(Calculations!BS90:CB90)&lt;3,COUNT(Calculations!CC90:CL90)&lt;3),"N/A",IF(ISERROR(TTEST(Calculations!CC90:CL90,Calculations!BS90:CB90,2,2)),"N/A",TTEST(Calculations!CC90:CL90,Calculations!BS90:CB90,2,2)))</f>
        <v>N/A</v>
      </c>
      <c r="I89" s="112" t="str">
        <f t="shared" si="13"/>
        <v>N/A</v>
      </c>
      <c r="J89" s="108"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3" t="str">
        <f>'Gene Table'!C90</f>
        <v>NM_001101</v>
      </c>
      <c r="B90" s="104" t="s">
        <v>350</v>
      </c>
      <c r="C90" s="112" t="str">
        <f>Calculations!BO91</f>
        <v>N/A</v>
      </c>
      <c r="D90" s="112" t="str">
        <f>Calculations!BP91</f>
        <v>N/A</v>
      </c>
      <c r="E90" s="106" t="str">
        <f t="shared" si="10"/>
        <v>N/A</v>
      </c>
      <c r="F90" s="106" t="str">
        <f t="shared" si="11"/>
        <v>N/A</v>
      </c>
      <c r="G90" s="105" t="str">
        <f t="shared" si="12"/>
        <v>N/A</v>
      </c>
      <c r="H90" s="107" t="str">
        <f>IF(OR(COUNT(Calculations!BS91:CB91)&lt;3,COUNT(Calculations!CC91:CL91)&lt;3),"N/A",IF(ISERROR(TTEST(Calculations!CC91:CL91,Calculations!BS91:CB91,2,2)),"N/A",TTEST(Calculations!CC91:CL91,Calculations!BS91:CB91,2,2)))</f>
        <v>N/A</v>
      </c>
      <c r="I90" s="112" t="str">
        <f t="shared" si="13"/>
        <v>N/A</v>
      </c>
      <c r="J90" s="108"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3" t="str">
        <f>'Gene Table'!C91</f>
        <v>NM_004048</v>
      </c>
      <c r="B91" s="104" t="s">
        <v>354</v>
      </c>
      <c r="C91" s="112" t="str">
        <f>Calculations!BO92</f>
        <v>N/A</v>
      </c>
      <c r="D91" s="112" t="str">
        <f>Calculations!BP92</f>
        <v>N/A</v>
      </c>
      <c r="E91" s="106" t="str">
        <f t="shared" si="10"/>
        <v>N/A</v>
      </c>
      <c r="F91" s="106" t="str">
        <f t="shared" si="11"/>
        <v>N/A</v>
      </c>
      <c r="G91" s="105" t="str">
        <f t="shared" si="12"/>
        <v>N/A</v>
      </c>
      <c r="H91" s="107" t="str">
        <f>IF(OR(COUNT(Calculations!BS92:CB92)&lt;3,COUNT(Calculations!CC92:CL92)&lt;3),"N/A",IF(ISERROR(TTEST(Calculations!CC92:CL92,Calculations!BS92:CB92,2,2)),"N/A",TTEST(Calculations!CC92:CL92,Calculations!BS92:CB92,2,2)))</f>
        <v>N/A</v>
      </c>
      <c r="I91" s="112" t="str">
        <f t="shared" si="13"/>
        <v>N/A</v>
      </c>
      <c r="J91" s="108"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3" t="str">
        <f>'Gene Table'!C92</f>
        <v>NM_012423</v>
      </c>
      <c r="B92" s="104" t="s">
        <v>358</v>
      </c>
      <c r="C92" s="112" t="str">
        <f>Calculations!BO93</f>
        <v>N/A</v>
      </c>
      <c r="D92" s="112" t="str">
        <f>Calculations!BP93</f>
        <v>N/A</v>
      </c>
      <c r="E92" s="106" t="str">
        <f t="shared" si="10"/>
        <v>N/A</v>
      </c>
      <c r="F92" s="106" t="str">
        <f t="shared" si="11"/>
        <v>N/A</v>
      </c>
      <c r="G92" s="105" t="str">
        <f t="shared" si="12"/>
        <v>N/A</v>
      </c>
      <c r="H92" s="107" t="str">
        <f>IF(OR(COUNT(Calculations!BS93:CB93)&lt;3,COUNT(Calculations!CC93:CL93)&lt;3),"N/A",IF(ISERROR(TTEST(Calculations!CC93:CL93,Calculations!BS93:CB93,2,2)),"N/A",TTEST(Calculations!CC93:CL93,Calculations!BS93:CB93,2,2)))</f>
        <v>N/A</v>
      </c>
      <c r="I92" s="112" t="str">
        <f t="shared" si="13"/>
        <v>N/A</v>
      </c>
      <c r="J92" s="108"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3" t="str">
        <f>'Gene Table'!C93</f>
        <v>NM_000194</v>
      </c>
      <c r="B93" s="104" t="s">
        <v>362</v>
      </c>
      <c r="C93" s="112" t="str">
        <f>Calculations!BO94</f>
        <v>N/A</v>
      </c>
      <c r="D93" s="112" t="str">
        <f>Calculations!BP94</f>
        <v>N/A</v>
      </c>
      <c r="E93" s="106" t="str">
        <f t="shared" si="10"/>
        <v>N/A</v>
      </c>
      <c r="F93" s="106" t="str">
        <f t="shared" si="11"/>
        <v>N/A</v>
      </c>
      <c r="G93" s="105" t="str">
        <f t="shared" si="12"/>
        <v>N/A</v>
      </c>
      <c r="H93" s="107" t="str">
        <f>IF(OR(COUNT(Calculations!BS94:CB94)&lt;3,COUNT(Calculations!CC94:CL94)&lt;3),"N/A",IF(ISERROR(TTEST(Calculations!CC94:CL94,Calculations!BS94:CB94,2,2)),"N/A",TTEST(Calculations!CC94:CL94,Calculations!BS94:CB94,2,2)))</f>
        <v>N/A</v>
      </c>
      <c r="I93" s="112" t="str">
        <f t="shared" si="13"/>
        <v>N/A</v>
      </c>
      <c r="J93" s="108"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3" t="str">
        <f>'Gene Table'!C94</f>
        <v>NR_003286</v>
      </c>
      <c r="B94" s="104" t="s">
        <v>366</v>
      </c>
      <c r="C94" s="112" t="str">
        <f>Calculations!BO95</f>
        <v>N/A</v>
      </c>
      <c r="D94" s="112" t="str">
        <f>Calculations!BP95</f>
        <v>N/A</v>
      </c>
      <c r="E94" s="106" t="str">
        <f t="shared" si="10"/>
        <v>N/A</v>
      </c>
      <c r="F94" s="106" t="str">
        <f t="shared" si="11"/>
        <v>N/A</v>
      </c>
      <c r="G94" s="105" t="str">
        <f t="shared" si="12"/>
        <v>N/A</v>
      </c>
      <c r="H94" s="107" t="str">
        <f>IF(OR(COUNT(Calculations!BS95:CB95)&lt;3,COUNT(Calculations!CC95:CL95)&lt;3),"N/A",IF(ISERROR(TTEST(Calculations!CC95:CL95,Calculations!BS95:CB95,2,2)),"N/A",TTEST(Calculations!CC95:CL95,Calculations!BS95:CB95,2,2)))</f>
        <v>N/A</v>
      </c>
      <c r="I94" s="112" t="str">
        <f t="shared" si="13"/>
        <v>N/A</v>
      </c>
      <c r="J94" s="108"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3" t="str">
        <f>'Gene Table'!C95</f>
        <v>RT</v>
      </c>
      <c r="B95" s="104" t="s">
        <v>370</v>
      </c>
      <c r="C95" s="112" t="str">
        <f>Calculations!BO96</f>
        <v>N/A</v>
      </c>
      <c r="D95" s="112" t="str">
        <f>Calculations!BP96</f>
        <v>N/A</v>
      </c>
      <c r="E95" s="106" t="str">
        <f t="shared" si="10"/>
        <v>N/A</v>
      </c>
      <c r="F95" s="106" t="str">
        <f t="shared" si="11"/>
        <v>N/A</v>
      </c>
      <c r="G95" s="105" t="str">
        <f t="shared" si="12"/>
        <v>N/A</v>
      </c>
      <c r="H95" s="107" t="str">
        <f>IF(OR(COUNT(Calculations!BS96:CB96)&lt;3,COUNT(Calculations!CC96:CL96)&lt;3),"N/A",IF(ISERROR(TTEST(Calculations!CC96:CL96,Calculations!BS96:CB96,2,2)),"N/A",TTEST(Calculations!CC96:CL96,Calculations!BS96:CB96,2,2)))</f>
        <v>N/A</v>
      </c>
      <c r="I95" s="112" t="str">
        <f t="shared" si="13"/>
        <v>N/A</v>
      </c>
      <c r="J95" s="108"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3" t="str">
        <f>'Gene Table'!C96</f>
        <v>RT</v>
      </c>
      <c r="B96" s="104" t="s">
        <v>372</v>
      </c>
      <c r="C96" s="112" t="str">
        <f>Calculations!BO97</f>
        <v>N/A</v>
      </c>
      <c r="D96" s="112" t="str">
        <f>Calculations!BP97</f>
        <v>N/A</v>
      </c>
      <c r="E96" s="106" t="str">
        <f t="shared" si="10"/>
        <v>N/A</v>
      </c>
      <c r="F96" s="106" t="str">
        <f t="shared" si="11"/>
        <v>N/A</v>
      </c>
      <c r="G96" s="105" t="str">
        <f t="shared" si="12"/>
        <v>N/A</v>
      </c>
      <c r="H96" s="107" t="str">
        <f>IF(OR(COUNT(Calculations!BS97:CB97)&lt;3,COUNT(Calculations!CC97:CL97)&lt;3),"N/A",IF(ISERROR(TTEST(Calculations!CC97:CL97,Calculations!BS97:CB97,2,2)),"N/A",TTEST(Calculations!CC97:CL97,Calculations!BS97:CB97,2,2)))</f>
        <v>N/A</v>
      </c>
      <c r="I96" s="112" t="str">
        <f t="shared" si="13"/>
        <v>N/A</v>
      </c>
      <c r="J96" s="108"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3" t="str">
        <f>'Gene Table'!C97</f>
        <v>PCR</v>
      </c>
      <c r="B97" s="104" t="s">
        <v>373</v>
      </c>
      <c r="C97" s="112" t="str">
        <f>Calculations!BO98</f>
        <v>N/A</v>
      </c>
      <c r="D97" s="112" t="str">
        <f>Calculations!BP98</f>
        <v>N/A</v>
      </c>
      <c r="E97" s="106" t="str">
        <f t="shared" si="10"/>
        <v>N/A</v>
      </c>
      <c r="F97" s="106" t="str">
        <f t="shared" si="11"/>
        <v>N/A</v>
      </c>
      <c r="G97" s="105" t="str">
        <f t="shared" si="12"/>
        <v>N/A</v>
      </c>
      <c r="H97" s="107" t="str">
        <f>IF(OR(COUNT(Calculations!BS98:CB98)&lt;3,COUNT(Calculations!CC98:CL98)&lt;3),"N/A",IF(ISERROR(TTEST(Calculations!CC98:CL98,Calculations!BS98:CB98,2,2)),"N/A",TTEST(Calculations!CC98:CL98,Calculations!BS98:CB98,2,2)))</f>
        <v>N/A</v>
      </c>
      <c r="I97" s="112" t="str">
        <f t="shared" si="13"/>
        <v>N/A</v>
      </c>
      <c r="J97" s="108"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3" t="str">
        <f>'Gene Table'!C98</f>
        <v>PCR</v>
      </c>
      <c r="B98" s="104" t="s">
        <v>375</v>
      </c>
      <c r="C98" s="112" t="str">
        <f>Calculations!BO99</f>
        <v>N/A</v>
      </c>
      <c r="D98" s="112" t="str">
        <f>Calculations!BP99</f>
        <v>N/A</v>
      </c>
      <c r="E98" s="106" t="str">
        <f t="shared" si="10"/>
        <v>N/A</v>
      </c>
      <c r="F98" s="106" t="str">
        <f t="shared" si="11"/>
        <v>N/A</v>
      </c>
      <c r="G98" s="105" t="str">
        <f t="shared" si="12"/>
        <v>N/A</v>
      </c>
      <c r="H98" s="107" t="str">
        <f>IF(OR(COUNT(Calculations!BS99:CB99)&lt;3,COUNT(Calculations!CC99:CL99)&lt;3),"N/A",IF(ISERROR(TTEST(Calculations!CC99:CL99,Calculations!BS99:CB99,2,2)),"N/A",TTEST(Calculations!CC99:CL99,Calculations!BS99:CB99,2,2)))</f>
        <v>N/A</v>
      </c>
      <c r="I98" s="112" t="str">
        <f t="shared" si="13"/>
        <v>N/A</v>
      </c>
      <c r="J98" s="108"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3"/>
    </row>
    <row r="100" ht="12.75">
      <c r="A100" s="114"/>
    </row>
    <row r="102" spans="7:9" ht="12.75">
      <c r="G102" s="115"/>
      <c r="I102" s="115"/>
    </row>
    <row r="103" spans="7:9" ht="12.75">
      <c r="G103" s="115"/>
      <c r="I103" s="115"/>
    </row>
    <row r="104" spans="7:9" ht="12.75">
      <c r="G104" s="115"/>
      <c r="I104" s="115"/>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3"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G14" sqref="G14"/>
    </sheetView>
  </sheetViews>
  <sheetFormatPr defaultColWidth="9.00390625" defaultRowHeight="12.75"/>
  <cols>
    <col min="1" max="9" width="9.7109375" style="0" customWidth="1"/>
    <col min="18" max="18" width="12.421875" style="0" customWidth="1"/>
  </cols>
  <sheetData>
    <row r="1" spans="1:25" ht="15" customHeight="1">
      <c r="A1" s="83" t="s">
        <v>431</v>
      </c>
      <c r="B1" s="84">
        <v>1</v>
      </c>
      <c r="C1" s="84">
        <v>2</v>
      </c>
      <c r="D1" s="84">
        <v>3</v>
      </c>
      <c r="E1" s="84">
        <v>4</v>
      </c>
      <c r="F1" s="84">
        <v>5</v>
      </c>
      <c r="G1" s="84">
        <v>6</v>
      </c>
      <c r="H1" s="84">
        <v>7</v>
      </c>
      <c r="I1" s="84">
        <v>8</v>
      </c>
      <c r="J1" s="84">
        <v>9</v>
      </c>
      <c r="K1" s="84">
        <v>10</v>
      </c>
      <c r="L1" s="84">
        <v>11</v>
      </c>
      <c r="M1" s="84">
        <v>12</v>
      </c>
      <c r="S1" s="90"/>
      <c r="T1" s="90"/>
      <c r="U1" s="90"/>
      <c r="V1" s="90"/>
      <c r="W1" s="90"/>
      <c r="X1" s="90"/>
      <c r="Y1" s="90"/>
    </row>
    <row r="2" spans="1:25" ht="15" customHeight="1">
      <c r="A2" s="84" t="s">
        <v>432</v>
      </c>
      <c r="B2" s="85" t="str">
        <f ca="1">OFFSET(Results!$G$2,COLUMN()-1,0)</f>
        <v>N/A</v>
      </c>
      <c r="C2" s="85" t="str">
        <f ca="1">OFFSET(Results!$G$2,COLUMN()-1,0)</f>
        <v>N/A</v>
      </c>
      <c r="D2" s="85" t="str">
        <f ca="1">OFFSET(Results!$G$2,COLUMN()-1,0)</f>
        <v>N/A</v>
      </c>
      <c r="E2" s="85" t="str">
        <f ca="1">OFFSET(Results!$G$2,COLUMN()-1,0)</f>
        <v>N/A</v>
      </c>
      <c r="F2" s="85" t="str">
        <f ca="1">OFFSET(Results!$G$2,COLUMN()-1,0)</f>
        <v>N/A</v>
      </c>
      <c r="G2" s="85" t="str">
        <f ca="1">OFFSET(Results!$G$2,COLUMN()-1,0)</f>
        <v>N/A</v>
      </c>
      <c r="H2" s="85" t="str">
        <f ca="1">OFFSET(Results!$G$2,COLUMN()-1,0)</f>
        <v>N/A</v>
      </c>
      <c r="I2" s="85" t="str">
        <f ca="1">OFFSET(Results!$G$2,COLUMN()-1,0)</f>
        <v>N/A</v>
      </c>
      <c r="J2" s="85" t="str">
        <f ca="1">OFFSET(Results!$G$2,COLUMN()-1,0)</f>
        <v>N/A</v>
      </c>
      <c r="K2" s="85" t="str">
        <f ca="1">OFFSET(Results!$G$2,COLUMN()-1,0)</f>
        <v>N/A</v>
      </c>
      <c r="L2" s="85" t="str">
        <f ca="1">OFFSET(Results!$G$2,COLUMN()-1,0)</f>
        <v>N/A</v>
      </c>
      <c r="M2" s="85" t="str">
        <f ca="1">OFFSET(Results!$G$2,COLUMN()-1,0)</f>
        <v>N/A</v>
      </c>
      <c r="S2" s="90"/>
      <c r="T2" s="90"/>
      <c r="U2" s="90"/>
      <c r="V2" s="90"/>
      <c r="W2" s="90"/>
      <c r="X2" s="90"/>
      <c r="Y2" s="90"/>
    </row>
    <row r="3" spans="1:25" ht="15" customHeight="1">
      <c r="A3" s="84" t="s">
        <v>433</v>
      </c>
      <c r="B3" s="85" t="str">
        <f ca="1">OFFSET(Results!$G$15,COLUMN()-2,0)</f>
        <v>N/A</v>
      </c>
      <c r="C3" s="85" t="str">
        <f ca="1">OFFSET(Results!$G$15,COLUMN()-2,0)</f>
        <v>N/A</v>
      </c>
      <c r="D3" s="85" t="str">
        <f ca="1">OFFSET(Results!$G$15,COLUMN()-2,0)</f>
        <v>N/A</v>
      </c>
      <c r="E3" s="85" t="str">
        <f ca="1">OFFSET(Results!$G$15,COLUMN()-2,0)</f>
        <v>N/A</v>
      </c>
      <c r="F3" s="85" t="str">
        <f ca="1">OFFSET(Results!$G$15,COLUMN()-2,0)</f>
        <v>N/A</v>
      </c>
      <c r="G3" s="85" t="str">
        <f ca="1">OFFSET(Results!$G$15,COLUMN()-2,0)</f>
        <v>N/A</v>
      </c>
      <c r="H3" s="85" t="str">
        <f ca="1">OFFSET(Results!$G$15,COLUMN()-2,0)</f>
        <v>N/A</v>
      </c>
      <c r="I3" s="85" t="str">
        <f ca="1">OFFSET(Results!$G$15,COLUMN()-2,0)</f>
        <v>N/A</v>
      </c>
      <c r="J3" s="85" t="str">
        <f ca="1">OFFSET(Results!$G$15,COLUMN()-2,0)</f>
        <v>N/A</v>
      </c>
      <c r="K3" s="85" t="str">
        <f ca="1">OFFSET(Results!$G$15,COLUMN()-2,0)</f>
        <v>N/A</v>
      </c>
      <c r="L3" s="85" t="str">
        <f ca="1">OFFSET(Results!$G$15,COLUMN()-2,0)</f>
        <v>N/A</v>
      </c>
      <c r="M3" s="85" t="str">
        <f ca="1">OFFSET(Results!$G$15,COLUMN()-2,0)</f>
        <v>N/A</v>
      </c>
      <c r="S3" s="90"/>
      <c r="T3" s="90"/>
      <c r="U3" s="90"/>
      <c r="V3" s="90"/>
      <c r="W3" s="90"/>
      <c r="X3" s="90"/>
      <c r="Y3" s="90"/>
    </row>
    <row r="4" spans="1:25" ht="15" customHeight="1">
      <c r="A4" s="84" t="s">
        <v>434</v>
      </c>
      <c r="B4" s="85" t="str">
        <f ca="1">OFFSET(Results!$G$28,COLUMN()-3,0)</f>
        <v>N/A</v>
      </c>
      <c r="C4" s="85" t="str">
        <f ca="1">OFFSET(Results!$G$28,COLUMN()-3,0)</f>
        <v>N/A</v>
      </c>
      <c r="D4" s="85" t="str">
        <f ca="1">OFFSET(Results!$G$28,COLUMN()-3,0)</f>
        <v>N/A</v>
      </c>
      <c r="E4" s="85" t="str">
        <f ca="1">OFFSET(Results!$G$28,COLUMN()-3,0)</f>
        <v>N/A</v>
      </c>
      <c r="F4" s="85" t="str">
        <f ca="1">OFFSET(Results!$G$28,COLUMN()-3,0)</f>
        <v>N/A</v>
      </c>
      <c r="G4" s="85" t="str">
        <f ca="1">OFFSET(Results!$G$28,COLUMN()-3,0)</f>
        <v>N/A</v>
      </c>
      <c r="H4" s="85" t="str">
        <f ca="1">OFFSET(Results!$G$28,COLUMN()-3,0)</f>
        <v>N/A</v>
      </c>
      <c r="I4" s="85" t="str">
        <f ca="1">OFFSET(Results!$G$28,COLUMN()-3,0)</f>
        <v>N/A</v>
      </c>
      <c r="J4" s="85" t="str">
        <f ca="1">OFFSET(Results!$G$28,COLUMN()-3,0)</f>
        <v>N/A</v>
      </c>
      <c r="K4" s="85" t="str">
        <f ca="1">OFFSET(Results!$G$28,COLUMN()-3,0)</f>
        <v>N/A</v>
      </c>
      <c r="L4" s="85" t="str">
        <f ca="1">OFFSET(Results!$G$28,COLUMN()-3,0)</f>
        <v>N/A</v>
      </c>
      <c r="M4" s="85" t="str">
        <f ca="1">OFFSET(Results!$G$28,COLUMN()-3,0)</f>
        <v>N/A</v>
      </c>
      <c r="S4" s="90"/>
      <c r="T4" s="90"/>
      <c r="U4" s="90"/>
      <c r="V4" s="90"/>
      <c r="W4" s="90"/>
      <c r="X4" s="90"/>
      <c r="Y4" s="90"/>
    </row>
    <row r="5" spans="1:25" ht="15" customHeight="1">
      <c r="A5" s="84" t="s">
        <v>435</v>
      </c>
      <c r="B5" s="85" t="str">
        <f ca="1">OFFSET(Results!$G$41,COLUMN()-4,0)</f>
        <v>N/A</v>
      </c>
      <c r="C5" s="85" t="str">
        <f ca="1">OFFSET(Results!$G$41,COLUMN()-4,0)</f>
        <v>N/A</v>
      </c>
      <c r="D5" s="85" t="str">
        <f ca="1">OFFSET(Results!$G$41,COLUMN()-4,0)</f>
        <v>N/A</v>
      </c>
      <c r="E5" s="85" t="str">
        <f ca="1">OFFSET(Results!$G$41,COLUMN()-4,0)</f>
        <v>N/A</v>
      </c>
      <c r="F5" s="85" t="str">
        <f ca="1">OFFSET(Results!$G$41,COLUMN()-4,0)</f>
        <v>N/A</v>
      </c>
      <c r="G5" s="85" t="str">
        <f ca="1">OFFSET(Results!$G$41,COLUMN()-4,0)</f>
        <v>N/A</v>
      </c>
      <c r="H5" s="85" t="str">
        <f ca="1">OFFSET(Results!$G$41,COLUMN()-4,0)</f>
        <v>N/A</v>
      </c>
      <c r="I5" s="85" t="str">
        <f ca="1">OFFSET(Results!$G$41,COLUMN()-4,0)</f>
        <v>N/A</v>
      </c>
      <c r="J5" s="85" t="str">
        <f ca="1">OFFSET(Results!$G$41,COLUMN()-4,0)</f>
        <v>N/A</v>
      </c>
      <c r="K5" s="85" t="str">
        <f ca="1">OFFSET(Results!$G$41,COLUMN()-4,0)</f>
        <v>N/A</v>
      </c>
      <c r="L5" s="85" t="str">
        <f ca="1">OFFSET(Results!$G$41,COLUMN()-4,0)</f>
        <v>N/A</v>
      </c>
      <c r="M5" s="85" t="str">
        <f ca="1">OFFSET(Results!$G$41,COLUMN()-4,0)</f>
        <v>N/A</v>
      </c>
      <c r="S5" s="90"/>
      <c r="T5" s="90"/>
      <c r="U5" s="90"/>
      <c r="V5" s="90"/>
      <c r="W5" s="90"/>
      <c r="X5" s="90"/>
      <c r="Y5" s="90"/>
    </row>
    <row r="6" spans="1:25" ht="15" customHeight="1">
      <c r="A6" s="84" t="s">
        <v>436</v>
      </c>
      <c r="B6" s="85" t="str">
        <f ca="1">OFFSET(Results!$G$54,COLUMN()-5,0)</f>
        <v>N/A</v>
      </c>
      <c r="C6" s="85" t="str">
        <f ca="1">OFFSET(Results!$G$54,COLUMN()-5,0)</f>
        <v>N/A</v>
      </c>
      <c r="D6" s="85" t="str">
        <f ca="1">OFFSET(Results!$G$54,COLUMN()-5,0)</f>
        <v>N/A</v>
      </c>
      <c r="E6" s="85" t="str">
        <f ca="1">OFFSET(Results!$G$54,COLUMN()-5,0)</f>
        <v>N/A</v>
      </c>
      <c r="F6" s="85" t="str">
        <f ca="1">OFFSET(Results!$G$54,COLUMN()-5,0)</f>
        <v>N/A</v>
      </c>
      <c r="G6" s="85" t="str">
        <f ca="1">OFFSET(Results!$G$54,COLUMN()-5,0)</f>
        <v>N/A</v>
      </c>
      <c r="H6" s="85" t="str">
        <f ca="1">OFFSET(Results!$G$54,COLUMN()-5,0)</f>
        <v>N/A</v>
      </c>
      <c r="I6" s="85" t="str">
        <f ca="1">OFFSET(Results!$G$54,COLUMN()-5,0)</f>
        <v>N/A</v>
      </c>
      <c r="J6" s="85" t="str">
        <f ca="1">OFFSET(Results!$G$54,COLUMN()-5,0)</f>
        <v>N/A</v>
      </c>
      <c r="K6" s="85" t="str">
        <f ca="1">OFFSET(Results!$G$54,COLUMN()-5,0)</f>
        <v>N/A</v>
      </c>
      <c r="L6" s="85" t="str">
        <f ca="1">OFFSET(Results!$G$54,COLUMN()-5,0)</f>
        <v>N/A</v>
      </c>
      <c r="M6" s="85" t="str">
        <f ca="1">OFFSET(Results!$G$54,COLUMN()-5,0)</f>
        <v>N/A</v>
      </c>
      <c r="S6" s="90"/>
      <c r="T6" s="90"/>
      <c r="U6" s="90"/>
      <c r="V6" s="90"/>
      <c r="W6" s="90"/>
      <c r="X6" s="90"/>
      <c r="Y6" s="90"/>
    </row>
    <row r="7" spans="1:25" ht="15" customHeight="1">
      <c r="A7" s="84" t="s">
        <v>437</v>
      </c>
      <c r="B7" s="85" t="str">
        <f ca="1">OFFSET(Results!$G$67,COLUMN()-6,0)</f>
        <v>N/A</v>
      </c>
      <c r="C7" s="85" t="str">
        <f ca="1">OFFSET(Results!$G$67,COLUMN()-6,0)</f>
        <v>N/A</v>
      </c>
      <c r="D7" s="85" t="str">
        <f ca="1">OFFSET(Results!$G$67,COLUMN()-6,0)</f>
        <v>N/A</v>
      </c>
      <c r="E7" s="85" t="str">
        <f ca="1">OFFSET(Results!$G$67,COLUMN()-6,0)</f>
        <v>N/A</v>
      </c>
      <c r="F7" s="85" t="str">
        <f ca="1">OFFSET(Results!$G$67,COLUMN()-6,0)</f>
        <v>N/A</v>
      </c>
      <c r="G7" s="85" t="str">
        <f ca="1">OFFSET(Results!$G$67,COLUMN()-6,0)</f>
        <v>N/A</v>
      </c>
      <c r="H7" s="85" t="str">
        <f ca="1">OFFSET(Results!$G$67,COLUMN()-6,0)</f>
        <v>N/A</v>
      </c>
      <c r="I7" s="85" t="str">
        <f ca="1">OFFSET(Results!$G$67,COLUMN()-6,0)</f>
        <v>N/A</v>
      </c>
      <c r="J7" s="85" t="str">
        <f ca="1">OFFSET(Results!$G$67,COLUMN()-6,0)</f>
        <v>N/A</v>
      </c>
      <c r="K7" s="85" t="str">
        <f ca="1">OFFSET(Results!$G$67,COLUMN()-6,0)</f>
        <v>N/A</v>
      </c>
      <c r="L7" s="85" t="str">
        <f ca="1">OFFSET(Results!$G$67,COLUMN()-6,0)</f>
        <v>N/A</v>
      </c>
      <c r="M7" s="85" t="str">
        <f ca="1">OFFSET(Results!$G$67,COLUMN()-6,0)</f>
        <v>N/A</v>
      </c>
      <c r="S7" s="90"/>
      <c r="T7" s="90"/>
      <c r="U7" s="90"/>
      <c r="V7" s="90"/>
      <c r="W7" s="90"/>
      <c r="X7" s="90"/>
      <c r="Y7" s="90"/>
    </row>
    <row r="8" spans="1:25" ht="15" customHeight="1">
      <c r="A8" s="86" t="s">
        <v>438</v>
      </c>
      <c r="B8" s="87" t="str">
        <f ca="1">OFFSET(Results!$G$80,COLUMN()-7,0)</f>
        <v>N/A</v>
      </c>
      <c r="C8" s="87" t="str">
        <f ca="1">OFFSET(Results!$G$80,COLUMN()-7,0)</f>
        <v>N/A</v>
      </c>
      <c r="D8" s="87" t="str">
        <f ca="1">OFFSET(Results!$G$80,COLUMN()-7,0)</f>
        <v>N/A</v>
      </c>
      <c r="E8" s="87" t="str">
        <f ca="1">OFFSET(Results!$G$80,COLUMN()-7,0)</f>
        <v>N/A</v>
      </c>
      <c r="F8" s="87" t="str">
        <f ca="1">OFFSET(Results!$G$80,COLUMN()-7,0)</f>
        <v>N/A</v>
      </c>
      <c r="G8" s="87" t="str">
        <f ca="1">OFFSET(Results!$G$80,COLUMN()-7,0)</f>
        <v>N/A</v>
      </c>
      <c r="H8" s="87" t="str">
        <f ca="1">OFFSET(Results!$G$80,COLUMN()-7,0)</f>
        <v>N/A</v>
      </c>
      <c r="I8" s="87" t="str">
        <f ca="1">OFFSET(Results!$G$80,COLUMN()-7,0)</f>
        <v>N/A</v>
      </c>
      <c r="J8" s="87" t="str">
        <f ca="1">OFFSET(Results!$G$80,COLUMN()-7,0)</f>
        <v>N/A</v>
      </c>
      <c r="K8" s="87" t="str">
        <f ca="1">OFFSET(Results!$G$80,COLUMN()-7,0)</f>
        <v>N/A</v>
      </c>
      <c r="L8" s="87" t="str">
        <f ca="1">OFFSET(Results!$G$80,COLUMN()-7,0)</f>
        <v>N/A</v>
      </c>
      <c r="M8" s="87" t="str">
        <f ca="1">OFFSET(Results!$G$80,COLUMN()-7,0)</f>
        <v>N/A</v>
      </c>
      <c r="S8" s="90"/>
      <c r="T8" s="90"/>
      <c r="U8" s="90"/>
      <c r="V8" s="90"/>
      <c r="W8" s="90"/>
      <c r="X8" s="90"/>
      <c r="Y8" s="90"/>
    </row>
    <row r="9" spans="1:25" ht="15" customHeight="1">
      <c r="A9" s="88"/>
      <c r="B9" s="89"/>
      <c r="C9" s="89"/>
      <c r="D9" s="89"/>
      <c r="E9" s="89"/>
      <c r="F9" s="89"/>
      <c r="G9" s="89"/>
      <c r="H9" s="89"/>
      <c r="I9" s="91"/>
      <c r="J9" s="91"/>
      <c r="K9" s="90"/>
      <c r="L9" s="90"/>
      <c r="M9" s="90"/>
      <c r="N9" s="92"/>
      <c r="S9" s="90"/>
      <c r="T9" s="90"/>
      <c r="U9" s="90"/>
      <c r="V9" s="90"/>
      <c r="W9" s="90"/>
      <c r="X9" s="90"/>
      <c r="Y9" s="90"/>
    </row>
    <row r="10" spans="1:25" ht="15" customHeight="1">
      <c r="A10" s="88"/>
      <c r="B10" s="89"/>
      <c r="C10" s="89"/>
      <c r="D10" s="89"/>
      <c r="E10" s="89"/>
      <c r="F10" s="89"/>
      <c r="G10" s="89"/>
      <c r="H10" s="89"/>
      <c r="I10" s="91"/>
      <c r="J10" s="90"/>
      <c r="K10" s="90"/>
      <c r="L10" s="90"/>
      <c r="M10" s="90"/>
      <c r="N10" s="92"/>
      <c r="S10" s="90"/>
      <c r="T10" s="90"/>
      <c r="U10" s="90"/>
      <c r="V10" s="90"/>
      <c r="W10" s="90"/>
      <c r="X10" s="90"/>
      <c r="Y10" s="90"/>
    </row>
    <row r="11" spans="1:25" ht="15" customHeight="1">
      <c r="A11" s="88"/>
      <c r="B11" s="89"/>
      <c r="C11" s="89"/>
      <c r="D11" s="89"/>
      <c r="E11" s="89"/>
      <c r="F11" s="89"/>
      <c r="G11" s="89"/>
      <c r="H11" s="89"/>
      <c r="I11" s="88"/>
      <c r="J11" s="90"/>
      <c r="K11" s="90"/>
      <c r="L11" s="90"/>
      <c r="M11" s="90"/>
      <c r="N11" s="92"/>
      <c r="S11" s="90"/>
      <c r="T11" s="90"/>
      <c r="U11" s="90"/>
      <c r="V11" s="90"/>
      <c r="W11" s="90"/>
      <c r="X11" s="90"/>
      <c r="Y11" s="90"/>
    </row>
    <row r="12" spans="1:25" ht="15" customHeight="1">
      <c r="A12" s="88"/>
      <c r="B12" s="89"/>
      <c r="C12" s="89"/>
      <c r="D12" s="89"/>
      <c r="E12" s="89"/>
      <c r="F12" s="89"/>
      <c r="G12" s="89"/>
      <c r="H12" s="89"/>
      <c r="I12" s="91"/>
      <c r="J12" s="90"/>
      <c r="K12" s="90"/>
      <c r="L12" s="90"/>
      <c r="M12" s="90"/>
      <c r="N12" s="92"/>
      <c r="S12" s="90"/>
      <c r="T12" s="90"/>
      <c r="U12" s="90"/>
      <c r="V12" s="90"/>
      <c r="W12" s="90"/>
      <c r="X12" s="90"/>
      <c r="Y12" s="90"/>
    </row>
    <row r="13" spans="1:25" ht="15" customHeight="1">
      <c r="A13" s="88"/>
      <c r="B13" s="89"/>
      <c r="C13" s="89"/>
      <c r="D13" s="89"/>
      <c r="E13" s="89"/>
      <c r="F13" s="89"/>
      <c r="G13" s="89"/>
      <c r="H13" s="89"/>
      <c r="I13" s="91"/>
      <c r="J13" s="90"/>
      <c r="K13" s="90"/>
      <c r="L13" s="90"/>
      <c r="M13" s="90"/>
      <c r="N13" s="92"/>
      <c r="S13" s="90"/>
      <c r="T13" s="90"/>
      <c r="U13" s="90"/>
      <c r="V13" s="90"/>
      <c r="W13" s="90"/>
      <c r="X13" s="90"/>
      <c r="Y13" s="90"/>
    </row>
    <row r="14" spans="1:25" ht="12.75">
      <c r="A14" s="90"/>
      <c r="B14" s="90"/>
      <c r="C14" s="90"/>
      <c r="D14" s="90"/>
      <c r="E14" s="90"/>
      <c r="F14" s="90"/>
      <c r="G14" s="90"/>
      <c r="H14" s="90"/>
      <c r="I14" s="91"/>
      <c r="J14" s="92"/>
      <c r="K14" s="92"/>
      <c r="L14" s="92"/>
      <c r="M14" s="92"/>
      <c r="N14" s="92"/>
      <c r="R14" s="90"/>
      <c r="S14" s="90"/>
      <c r="T14" s="90"/>
      <c r="U14" s="90"/>
      <c r="V14" s="90"/>
      <c r="W14" s="90"/>
      <c r="X14" s="90"/>
      <c r="Y14" s="90"/>
    </row>
    <row r="15" spans="1:25" ht="12.75">
      <c r="A15" s="90"/>
      <c r="B15" s="90"/>
      <c r="C15" s="90"/>
      <c r="D15" s="90"/>
      <c r="E15" s="90"/>
      <c r="F15" s="90"/>
      <c r="G15" s="90"/>
      <c r="H15" s="90"/>
      <c r="I15" s="91"/>
      <c r="R15" s="90"/>
      <c r="S15" s="90"/>
      <c r="T15" s="90"/>
      <c r="U15" s="90"/>
      <c r="V15" s="90"/>
      <c r="W15" s="90"/>
      <c r="X15" s="90"/>
      <c r="Y15" s="90"/>
    </row>
    <row r="16" spans="9:25" ht="12.75">
      <c r="I16" s="91"/>
      <c r="R16" s="90"/>
      <c r="S16" s="90"/>
      <c r="T16" s="90"/>
      <c r="U16" s="90"/>
      <c r="V16" s="90"/>
      <c r="W16" s="90"/>
      <c r="X16" s="90"/>
      <c r="Y16" s="90"/>
    </row>
    <row r="17" spans="9:25" ht="12.75">
      <c r="I17" s="91"/>
      <c r="R17" s="90"/>
      <c r="S17" s="90"/>
      <c r="T17" s="90"/>
      <c r="U17" s="90"/>
      <c r="V17" s="90"/>
      <c r="W17" s="90"/>
      <c r="X17" s="90"/>
      <c r="Y17" s="90"/>
    </row>
    <row r="18" spans="9:25" ht="12.75">
      <c r="I18" s="91"/>
      <c r="R18" s="90"/>
      <c r="S18" s="90"/>
      <c r="T18" s="90"/>
      <c r="U18" s="90"/>
      <c r="V18" s="90"/>
      <c r="W18" s="90"/>
      <c r="X18" s="90"/>
      <c r="Y18" s="90"/>
    </row>
    <row r="19" spans="9:25" ht="12.75">
      <c r="I19" s="91"/>
      <c r="R19" s="90"/>
      <c r="S19" s="90"/>
      <c r="T19" s="90"/>
      <c r="U19" s="90"/>
      <c r="V19" s="90"/>
      <c r="W19" s="90"/>
      <c r="X19" s="90"/>
      <c r="Y19" s="90"/>
    </row>
    <row r="20" spans="9:25" ht="12.75">
      <c r="I20" s="91"/>
      <c r="R20" s="90"/>
      <c r="S20" s="90"/>
      <c r="T20" s="90"/>
      <c r="U20" s="90"/>
      <c r="V20" s="90"/>
      <c r="W20" s="90"/>
      <c r="X20" s="90"/>
      <c r="Y20" s="90"/>
    </row>
    <row r="21" spans="9:25" ht="12.75">
      <c r="I21" s="91"/>
      <c r="R21" s="90"/>
      <c r="S21" s="90"/>
      <c r="T21" s="90"/>
      <c r="U21" s="90"/>
      <c r="V21" s="90"/>
      <c r="W21" s="90"/>
      <c r="X21" s="90"/>
      <c r="Y21" s="90"/>
    </row>
    <row r="22" spans="9:25" ht="12.75">
      <c r="I22" s="91"/>
      <c r="R22" s="90"/>
      <c r="S22" s="90"/>
      <c r="T22" s="90"/>
      <c r="U22" s="90"/>
      <c r="V22" s="90"/>
      <c r="W22" s="90"/>
      <c r="X22" s="90"/>
      <c r="Y22" s="90"/>
    </row>
    <row r="23" spans="9:25" ht="12.75">
      <c r="I23" s="91"/>
      <c r="R23" s="90"/>
      <c r="S23" s="90"/>
      <c r="T23" s="90"/>
      <c r="U23" s="90"/>
      <c r="V23" s="90"/>
      <c r="W23" s="90"/>
      <c r="X23" s="90"/>
      <c r="Y23" s="90"/>
    </row>
    <row r="24" spans="9:25" ht="12.75">
      <c r="I24" s="90"/>
      <c r="J24" s="90"/>
      <c r="K24" s="90"/>
      <c r="L24" s="90"/>
      <c r="M24" s="90"/>
      <c r="N24" s="90"/>
      <c r="O24" s="90"/>
      <c r="P24" s="90"/>
      <c r="Q24" s="90"/>
      <c r="R24" s="90"/>
      <c r="S24" s="90"/>
      <c r="T24" s="90"/>
      <c r="U24" s="90"/>
      <c r="V24" s="90"/>
      <c r="W24" s="90"/>
      <c r="X24" s="90"/>
      <c r="Y24" s="90"/>
    </row>
    <row r="25" spans="9:25" ht="12.75">
      <c r="I25" s="90"/>
      <c r="J25" s="90"/>
      <c r="K25" s="90"/>
      <c r="L25" s="90"/>
      <c r="M25" s="90"/>
      <c r="N25" s="90"/>
      <c r="O25" s="90"/>
      <c r="P25" s="90"/>
      <c r="Q25" s="90"/>
      <c r="R25" s="90"/>
      <c r="S25" s="90"/>
      <c r="T25" s="90"/>
      <c r="U25" s="90"/>
      <c r="V25" s="90"/>
      <c r="W25" s="90"/>
      <c r="X25" s="90"/>
      <c r="Y25" s="90"/>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